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ucetic\Downloads\wetransfer_predlog-tehnickog-resenja_2022-05-19_2124\"/>
    </mc:Choice>
  </mc:AlternateContent>
  <workbookProtection workbookAlgorithmName="SHA-512" workbookHashValue="LwniRJA6lc7i07f92/Y6C+Zpb/dELbeLABQwbqsn5gKY//BM17lNKIctj4s7ATHGDvKeKdQrv1y2t4aGyWeaVA==" workbookSaltValue="GA/BW5/tHSNtr+In3GDjmw==" workbookSpinCount="100000" lockStructure="1"/>
  <bookViews>
    <workbookView xWindow="-108" yWindow="-108" windowWidth="19416" windowHeight="10416" firstSheet="1" activeTab="1"/>
  </bookViews>
  <sheets>
    <sheet name="Sređena baza" sheetId="2" state="hidden" r:id="rId1"/>
    <sheet name="Rezultati ankete" sheetId="3" r:id="rId2"/>
    <sheet name="Originalna baza" sheetId="1" state="hidden" r:id="rId3"/>
  </sheets>
  <definedNames>
    <definedName name="_xlnm._FilterDatabase" localSheetId="0" hidden="1">'Sređena baza'!$A$2:$DT$73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7" i="3" l="1"/>
  <c r="C296" i="3"/>
  <c r="C295" i="3"/>
  <c r="C294" i="3"/>
  <c r="C293" i="3"/>
  <c r="C261" i="3"/>
  <c r="C260" i="3"/>
  <c r="C241" i="3"/>
  <c r="C240" i="3"/>
  <c r="C239" i="3"/>
  <c r="C238" i="3"/>
  <c r="C237" i="3"/>
  <c r="F210" i="3"/>
  <c r="E210" i="3"/>
  <c r="D210" i="3"/>
  <c r="C210" i="3"/>
  <c r="F209" i="3"/>
  <c r="E209" i="3"/>
  <c r="D209" i="3"/>
  <c r="C209" i="3"/>
  <c r="F208" i="3"/>
  <c r="E208" i="3"/>
  <c r="D208" i="3"/>
  <c r="C208" i="3"/>
  <c r="F207" i="3"/>
  <c r="E207" i="3"/>
  <c r="D207" i="3"/>
  <c r="C207" i="3"/>
  <c r="F206" i="3"/>
  <c r="E206" i="3"/>
  <c r="D206" i="3"/>
  <c r="C206" i="3"/>
  <c r="G177" i="3"/>
  <c r="G176" i="3"/>
  <c r="G175" i="3"/>
  <c r="G174" i="3"/>
  <c r="G173" i="3"/>
  <c r="G172" i="3"/>
  <c r="G171" i="3"/>
  <c r="F177" i="3"/>
  <c r="F176" i="3"/>
  <c r="F175" i="3"/>
  <c r="F174" i="3"/>
  <c r="F173" i="3"/>
  <c r="F172" i="3"/>
  <c r="F171" i="3"/>
  <c r="E177" i="3"/>
  <c r="E176" i="3"/>
  <c r="E175" i="3"/>
  <c r="E174" i="3"/>
  <c r="E173" i="3"/>
  <c r="E172" i="3"/>
  <c r="E171" i="3"/>
  <c r="D177" i="3"/>
  <c r="D176" i="3"/>
  <c r="D175" i="3"/>
  <c r="D174" i="3"/>
  <c r="D173" i="3"/>
  <c r="D172" i="3"/>
  <c r="D171" i="3"/>
  <c r="C177" i="3"/>
  <c r="C176" i="3"/>
  <c r="C175" i="3"/>
  <c r="C174" i="3"/>
  <c r="C173" i="3"/>
  <c r="C172" i="3"/>
  <c r="C171" i="3"/>
  <c r="G142" i="3"/>
  <c r="G141" i="3"/>
  <c r="G140" i="3"/>
  <c r="G139" i="3"/>
  <c r="G138" i="3"/>
  <c r="G137" i="3"/>
  <c r="G136" i="3"/>
  <c r="G135" i="3"/>
  <c r="F142" i="3"/>
  <c r="F141" i="3"/>
  <c r="F140" i="3"/>
  <c r="F139" i="3"/>
  <c r="F138" i="3"/>
  <c r="F137" i="3"/>
  <c r="F136" i="3"/>
  <c r="F135" i="3"/>
  <c r="E142" i="3"/>
  <c r="E141" i="3"/>
  <c r="E140" i="3"/>
  <c r="E139" i="3"/>
  <c r="E138" i="3"/>
  <c r="E137" i="3"/>
  <c r="E136" i="3"/>
  <c r="E135" i="3"/>
  <c r="D142" i="3"/>
  <c r="D141" i="3"/>
  <c r="D140" i="3"/>
  <c r="D139" i="3"/>
  <c r="D138" i="3"/>
  <c r="D137" i="3"/>
  <c r="D136" i="3"/>
  <c r="D135" i="3"/>
  <c r="C142" i="3"/>
  <c r="C141" i="3"/>
  <c r="C140" i="3"/>
  <c r="C139" i="3"/>
  <c r="C138" i="3"/>
  <c r="C137" i="3"/>
  <c r="C136" i="3"/>
  <c r="C135" i="3"/>
  <c r="G106" i="3"/>
  <c r="G105" i="3"/>
  <c r="G104" i="3"/>
  <c r="G103" i="3"/>
  <c r="F106" i="3"/>
  <c r="F105" i="3"/>
  <c r="F104" i="3"/>
  <c r="F103" i="3"/>
  <c r="E106" i="3"/>
  <c r="E105" i="3"/>
  <c r="E104" i="3"/>
  <c r="E103" i="3"/>
  <c r="D106" i="3"/>
  <c r="D105" i="3"/>
  <c r="D104" i="3"/>
  <c r="D103" i="3"/>
  <c r="C106" i="3"/>
  <c r="C105" i="3"/>
  <c r="C104" i="3"/>
  <c r="C103" i="3"/>
  <c r="G102" i="3"/>
  <c r="G101" i="3"/>
  <c r="G100" i="3"/>
  <c r="F102" i="3"/>
  <c r="F101" i="3"/>
  <c r="F100" i="3"/>
  <c r="E102" i="3"/>
  <c r="E101" i="3"/>
  <c r="E100" i="3"/>
  <c r="D102" i="3"/>
  <c r="D101" i="3"/>
  <c r="D100" i="3"/>
  <c r="C102" i="3"/>
  <c r="C101" i="3"/>
  <c r="C100" i="3"/>
  <c r="G74" i="3"/>
  <c r="G73" i="3"/>
  <c r="G72" i="3"/>
  <c r="G71" i="3"/>
  <c r="F74" i="3"/>
  <c r="F73" i="3"/>
  <c r="F72" i="3"/>
  <c r="F71" i="3"/>
  <c r="E74" i="3"/>
  <c r="E73" i="3"/>
  <c r="E72" i="3"/>
  <c r="E71" i="3"/>
  <c r="D74" i="3"/>
  <c r="D73" i="3"/>
  <c r="D72" i="3"/>
  <c r="D71" i="3"/>
  <c r="C74" i="3"/>
  <c r="C73" i="3"/>
  <c r="C72" i="3"/>
  <c r="C71" i="3"/>
  <c r="C44" i="3"/>
  <c r="C43" i="3"/>
  <c r="C42" i="3"/>
  <c r="G45" i="3"/>
  <c r="G44" i="3"/>
  <c r="G43" i="3"/>
  <c r="G42" i="3"/>
  <c r="F45" i="3"/>
  <c r="F44" i="3"/>
  <c r="F43" i="3"/>
  <c r="F42" i="3"/>
  <c r="E45" i="3"/>
  <c r="E44" i="3"/>
  <c r="E43" i="3"/>
  <c r="E42" i="3"/>
  <c r="D45" i="3"/>
  <c r="D44" i="3"/>
  <c r="D43" i="3"/>
  <c r="D42" i="3"/>
  <c r="C45" i="3"/>
  <c r="C11" i="3" l="1"/>
  <c r="C10" i="3"/>
  <c r="C12" i="3" l="1"/>
  <c r="D239" i="3" l="1"/>
  <c r="D241" i="3"/>
  <c r="D240" i="3"/>
  <c r="D237" i="3"/>
  <c r="D294" i="3"/>
  <c r="D293" i="3"/>
  <c r="D238" i="3"/>
  <c r="D295" i="3"/>
  <c r="D296" i="3"/>
  <c r="D297" i="3"/>
  <c r="D182" i="3"/>
  <c r="E185" i="3"/>
  <c r="D217" i="3"/>
  <c r="C182" i="3"/>
  <c r="D185" i="3"/>
  <c r="G182" i="3"/>
  <c r="F214" i="3"/>
  <c r="F216" i="3"/>
  <c r="C213" i="3"/>
  <c r="F181" i="3"/>
  <c r="E186" i="3"/>
  <c r="D215" i="3"/>
  <c r="G186" i="3"/>
  <c r="C215" i="3"/>
  <c r="C217" i="3"/>
  <c r="G181" i="3"/>
  <c r="C185" i="3"/>
  <c r="F186" i="3"/>
  <c r="E214" i="3"/>
  <c r="D213" i="3"/>
  <c r="G180" i="3"/>
  <c r="C216" i="3"/>
  <c r="E182" i="3"/>
  <c r="D180" i="3"/>
  <c r="D214" i="3"/>
  <c r="E213" i="3"/>
  <c r="F215" i="3"/>
  <c r="F217" i="3"/>
  <c r="E216" i="3"/>
  <c r="G185" i="3"/>
  <c r="F180" i="3"/>
  <c r="F184" i="3"/>
  <c r="F183" i="3"/>
  <c r="C184" i="3"/>
  <c r="E184" i="3"/>
  <c r="D186" i="3"/>
  <c r="E181" i="3"/>
  <c r="F182" i="3"/>
  <c r="D184" i="3"/>
  <c r="C180" i="3"/>
  <c r="C181" i="3"/>
  <c r="E183" i="3"/>
  <c r="C214" i="3"/>
  <c r="D183" i="3"/>
  <c r="C186" i="3"/>
  <c r="E217" i="3"/>
  <c r="G184" i="3"/>
  <c r="E180" i="3"/>
  <c r="F213" i="3"/>
  <c r="C183" i="3"/>
  <c r="D181" i="3"/>
  <c r="F185" i="3"/>
  <c r="D216" i="3"/>
  <c r="E215" i="3"/>
  <c r="G183" i="3"/>
  <c r="G149" i="3"/>
  <c r="C115" i="3"/>
  <c r="E115" i="3"/>
  <c r="G114" i="3"/>
  <c r="D113" i="3"/>
  <c r="F112" i="3"/>
  <c r="F114" i="3"/>
  <c r="F115" i="3"/>
  <c r="D149" i="3"/>
  <c r="G150" i="3"/>
  <c r="D150" i="3"/>
  <c r="C149" i="3"/>
  <c r="E146" i="3"/>
  <c r="E151" i="3"/>
  <c r="F150" i="3"/>
  <c r="G112" i="3"/>
  <c r="E114" i="3"/>
  <c r="C114" i="3"/>
  <c r="G151" i="3"/>
  <c r="C148" i="3"/>
  <c r="G113" i="3"/>
  <c r="D146" i="3"/>
  <c r="E145" i="3"/>
  <c r="G147" i="3"/>
  <c r="C113" i="3"/>
  <c r="D147" i="3"/>
  <c r="D112" i="3"/>
  <c r="G115" i="3"/>
  <c r="G146" i="3"/>
  <c r="C146" i="3"/>
  <c r="F149" i="3"/>
  <c r="F147" i="3"/>
  <c r="E148" i="3"/>
  <c r="G148" i="3"/>
  <c r="C150" i="3"/>
  <c r="E149" i="3"/>
  <c r="E147" i="3"/>
  <c r="D115" i="3"/>
  <c r="F145" i="3"/>
  <c r="D114" i="3"/>
  <c r="F151" i="3"/>
  <c r="D151" i="3"/>
  <c r="D145" i="3"/>
  <c r="F113" i="3"/>
  <c r="F146" i="3"/>
  <c r="D148" i="3"/>
  <c r="E112" i="3"/>
  <c r="E113" i="3"/>
  <c r="C145" i="3"/>
  <c r="C147" i="3"/>
  <c r="C151" i="3"/>
  <c r="C112" i="3"/>
  <c r="E150" i="3"/>
  <c r="G145" i="3"/>
  <c r="F148" i="3"/>
  <c r="E79" i="3"/>
  <c r="G77" i="3"/>
  <c r="F79" i="3"/>
  <c r="G80" i="3"/>
  <c r="E110" i="3"/>
  <c r="E78" i="3"/>
  <c r="C77" i="3"/>
  <c r="E111" i="3"/>
  <c r="D77" i="3"/>
  <c r="G110" i="3"/>
  <c r="C109" i="3"/>
  <c r="F80" i="3"/>
  <c r="C80" i="3"/>
  <c r="E109" i="3"/>
  <c r="F77" i="3"/>
  <c r="D80" i="3"/>
  <c r="E80" i="3"/>
  <c r="G109" i="3"/>
  <c r="C78" i="3"/>
  <c r="D109" i="3"/>
  <c r="F110" i="3"/>
  <c r="E77" i="3"/>
  <c r="C79" i="3"/>
  <c r="D78" i="3"/>
  <c r="G79" i="3"/>
  <c r="F109" i="3"/>
  <c r="C110" i="3"/>
  <c r="F78" i="3"/>
  <c r="D111" i="3"/>
  <c r="F111" i="3"/>
  <c r="G78" i="3"/>
  <c r="D110" i="3"/>
  <c r="D79" i="3"/>
  <c r="C111" i="3"/>
  <c r="G111" i="3"/>
  <c r="D49" i="3"/>
  <c r="F50" i="3"/>
  <c r="E48" i="3"/>
  <c r="G48" i="3"/>
  <c r="F48" i="3"/>
  <c r="C50" i="3"/>
  <c r="G50" i="3"/>
  <c r="C49" i="3"/>
  <c r="F51" i="3"/>
  <c r="E50" i="3"/>
  <c r="C48" i="3"/>
  <c r="F49" i="3"/>
  <c r="C51" i="3"/>
  <c r="D51" i="3"/>
  <c r="G49" i="3"/>
  <c r="D48" i="3"/>
  <c r="D50" i="3"/>
  <c r="G51" i="3"/>
  <c r="E51" i="3"/>
  <c r="E49" i="3"/>
</calcChain>
</file>

<file path=xl/sharedStrings.xml><?xml version="1.0" encoding="utf-8"?>
<sst xmlns="http://schemas.openxmlformats.org/spreadsheetml/2006/main" count="14383" uniqueCount="985">
  <si>
    <t>Unesite naziv jedinice lokalne samouprave kojoj pripada vaša uprava?</t>
  </si>
  <si>
    <t>Molimo vas navedite naziv odeljenja u kome radite i vašu poziciju</t>
  </si>
  <si>
    <t>Procedura izrade prostornih i urbanističih planova</t>
  </si>
  <si>
    <t>Rokovi u postupku izrade prostornih i urbanističkih planova</t>
  </si>
  <si>
    <t>Koji od ponuđenih modela konsultativnog procesa sprovodite prilikom izrada prostornih i urbanističkih planova? Napominjemo da rani javni uvid i javni uvid ne spadaju u konsultativni proces, već je reč o konsultativnom procesu koji se sprovodi tokom celog postupka izrade plana, u cilju pribavljanja informacija o potrebama i stavovima stručne i zainteresovane javnosti u vezi sa planiranjem.</t>
  </si>
  <si>
    <t>Za koje forme konsultativnog procesa smatrate da su najefikasnije, odnosno da dobijete najkvalitetnije sugestije-predloge javnosti u vezi sa planiranjem?</t>
  </si>
  <si>
    <t>Navedite nazive tri imaoca javnih ovlašćenja (IJO) koji su najčešće kasnili sa dostavom uslova za izradu plana i prosečan broj dana kašnjenja:</t>
  </si>
  <si>
    <t xml:space="preserve">Koliki broj urbanističkih projekata je vaša uprava potvrdila u poslednjih 3 godine? </t>
  </si>
  <si>
    <t>U kojoj meri je u vašim planovima generalne regulacije (PGR) predviđeno da se razrada lokacija vrši putem urbanističkih projekata?</t>
  </si>
  <si>
    <t>Šta vidite kao najveće prepreke za digitalizaciju procesa donošenja prostornih i urbanističkih planova</t>
  </si>
  <si>
    <t>Po vašem mišljenju šta su preduslovi koji moraju da se ispune pre digitalizacije procedure kreiranja planova?</t>
  </si>
  <si>
    <t>Ako smatrate da u vašoj upravi nedostaju kadrovi za sprovođenje elektronske procedure za izradu prostornih i urbanističkih planova, kao i za digitalizaciju prostornih i urbanističkih planova, a da nije moguće zaposliti ih, na koji način mislite da je najbolje da se reši ovaj izazov?</t>
  </si>
  <si>
    <t>Koliko u proseku puta zaseda Komisija za planove? (zaokružite odgovor)</t>
  </si>
  <si>
    <t xml:space="preserve">Koliko ukupno članova ima Komisija za planove? </t>
  </si>
  <si>
    <t>Ko predsedava radom Komisije za planove?</t>
  </si>
  <si>
    <t>Ukoliko Komisijom za planove predsedava glavni urbanista koliko lica radi u kancelariji Glavnog urbaniste na stručnim poslovima?</t>
  </si>
  <si>
    <t>Da li Komisija za planove ima usvojen Poslovnik o radu?</t>
  </si>
  <si>
    <t>Ukoliko Komisija za planove ima usvojen Poslovnik o radu, da li je Poslovnikom predviđen online rad Komisije (elektronsko održavanje sednica)?</t>
  </si>
  <si>
    <t>Koliko često se sednice Komisije za planove organizuju elektronski?</t>
  </si>
  <si>
    <t>Na koji način Komisija za planove radi online?</t>
  </si>
  <si>
    <t>Da li u vašoj JLS postoje svi tehnički uslovi za elektronsko održavanje sednica Komisije za planove (multimedijalna sala, internet, odgovarajući softveri za online sastanke i sl.)?</t>
  </si>
  <si>
    <t>Da li sednice Komisije za planove snimaju (audio ili video zapis)?</t>
  </si>
  <si>
    <t>Da li u vašoj lokalnoj samoupravi postoje uslovi za snimanje (audio ili video) sednica Komisije za planove tako da se snimak istovremeno uživo emituje na zvaničnoj internet stranici JLS ili u medijima (lokalni radio, lokalna TV, javni servis)?</t>
  </si>
  <si>
    <t xml:space="preserve">Da li je bilo inicijativa (zvaničnih ili nezvaničnih) za snimanje i uživo prenošenje sednica Komisija za planove? </t>
  </si>
  <si>
    <t>Ukoliko je vaša JLS imala inicijative za snimanje i uživo prenošenje sednica Komisija za planove, ko je podnosio ove inicijative?</t>
  </si>
  <si>
    <t>U toku epidemije COVID-19, da li je bilo zastoja u radu Komisije za planove?</t>
  </si>
  <si>
    <t>Da li lokalna služba za urbanizam konsultuje Komisiju za planove kao „stručno telo“ i traži mišljenja, stav ili neku drugu odluku od Komisije u postupku rešavanja predmeta (npr. mišljenje o primeni ili tumačenje planskih dokumenata, verifikacija idejnih rešenja u postupku primene urbanističkih projekata i sl.)?</t>
  </si>
  <si>
    <t>Open-Ended Response</t>
  </si>
  <si>
    <t>Prostorni plan JLS - Da li je objavljivan početak rada na važećim prostornim i urbanističkim planovima?</t>
  </si>
  <si>
    <t>Prostorni plan JLS - Da li prilikom izrade planova sprovodite konsultativni proces? (Konsultacije tokom izrade plana)</t>
  </si>
  <si>
    <t>Prostorni plan JLS - Koliko građana/privrednika/NVO je u proseku po jednom dokumentu konsultovano u prethodne tri godine?</t>
  </si>
  <si>
    <t>Prostorni plan JLS - Koliko predloga javnosti ste u proseku DOBIJALI u postupku konsultacija, u prethodne tri godine?</t>
  </si>
  <si>
    <t>Prostorni plan JLS - Koliko predloga javnosti ste u proseku PRIHVATALI u postupku konsultacija, u prethodne tri godine?</t>
  </si>
  <si>
    <t>GUP (generalni urbanistički plan) - Da li je objavljivan početak rada na važećim prostornim i urbanističkim planovima?</t>
  </si>
  <si>
    <t>GUP (generalni urbanistički plan) - Da li prilikom izrade planova sprovodite konsultativni proces? (Konsultacije tokom izrade plana)</t>
  </si>
  <si>
    <t>GUP (generalni urbanistički plan) - Koliko građana/privrednika/NVO je u proseku po jednom dokumentu konsultovano u prethodne tri godine?</t>
  </si>
  <si>
    <t>GUP (generalni urbanistički plan) - Koliko predloga javnosti ste u proseku DOBIJALI u postupku konsultacija, u prethodne tri godine?</t>
  </si>
  <si>
    <t>GUP (generalni urbanistički plan) - Koliko predloga javnosti ste u proseku PRIHVATALI u postupku konsultacija, u prethodne tri godine?</t>
  </si>
  <si>
    <t>PGR (planovi generalne regulacije) - Da li je objavljivan početak rada na važećim prostornim i urbanističkim planovima?</t>
  </si>
  <si>
    <t>PGR (planovi generalne regulacije) - Da li prilikom izrade planova sprovodite konsultativni proces? (Konsultacije tokom izrade plana)</t>
  </si>
  <si>
    <t>PGR (planovi generalne regulacije) - Koliko građana/privrednika/NVO je u proseku po jednom dokumentu konsultovano u prethodne tri godine?</t>
  </si>
  <si>
    <t>PGR (planovi generalne regulacije) - Koliko predloga javnosti ste u proseku DOBIJALI u postupku konsultacija, u prethodne tri godine?</t>
  </si>
  <si>
    <t>PGR (planovi generalne regulacije) - Koliko predloga javnosti ste u proseku PRIHVATALI u postupku konsultacija, u prethodne tri godine?</t>
  </si>
  <si>
    <t>PDR (planovi detaljne regulacije) - Da li je objavljivan početak rada na važećim prostornim i urbanističkim planovima?</t>
  </si>
  <si>
    <t>PDR (planovi detaljne regulacije) - Da li prilikom izrade planova sprovodite konsultativni proces? (Konsultacije tokom izrade plana)</t>
  </si>
  <si>
    <t>PDR (planovi detaljne regulacije) - Koliko građana/privrednika/NVO je u proseku po jednom dokumentu konsultovano u prethodne tri godine?</t>
  </si>
  <si>
    <t>PDR (planovi detaljne regulacije) - Koliko predloga javnosti ste u proseku DOBIJALI u postupku konsultacija, u prethodne tri godine?</t>
  </si>
  <si>
    <t>PDR (planovi detaljne regulacije) - Koliko predloga javnosti ste u proseku PRIHVATALI u postupku konsultacija, u prethodne tri godine?</t>
  </si>
  <si>
    <t>Urbanistički projekti - Da li je objavljivan početak rada na važećim prostornim i urbanističkim planovima?</t>
  </si>
  <si>
    <t>Urbanistički projekti - Da li prilikom izrade planova sprovodite konsultativni proces? (Konsultacije tokom izrade plana)</t>
  </si>
  <si>
    <t>Urbanistički projekti - Koliko građana/privrednika/NVO je u proseku po jednom dokumentu konsultovano u prethodne tri godine?</t>
  </si>
  <si>
    <t>Urbanistički projekti - Koliko predloga javnosti ste u proseku DOBIJALI u postupku konsultacija, u prethodne tri godine?</t>
  </si>
  <si>
    <t>Urbanistički projekti - Koliko predloga javnosti ste u proseku PRIHVATALI u postupku konsultacija, u prethodne tri godine?</t>
  </si>
  <si>
    <t>Prostorni plan JLS - Koliko MESECI u proseku prođe od objavljivanja početka rada na planu do njegovog usvajanja?</t>
  </si>
  <si>
    <t>Prostorni plan JLS - Koliko DANA u proseku traje pribavljanje uslova za planiranje i uređenje prostora od IJO?</t>
  </si>
  <si>
    <t>Prostorni plan JLS - Koliko u proseku MESECI traje izrada nacrta plana?</t>
  </si>
  <si>
    <t>Prostorni plan JLS - Koliko DANA u proseku traje pribavljanje saglasnosti od drugih organa?</t>
  </si>
  <si>
    <t>Prostorni plan JLS - Koliko DANA u proseku traje sprovođenje javnog uvida?</t>
  </si>
  <si>
    <t>Prostorni plan JLS - Koliko DANA u proseku traje donošenje odluke po primedbama izmnetim tokom javnog uvida?</t>
  </si>
  <si>
    <t>Prostorni plan JLS - Koliko često se dešava da Komisija/nadležni organ vrati plan na doradu uvaža?</t>
  </si>
  <si>
    <t>GUP (generalni urbanistički plan) - Koliko MESECI u proseku prođe od objavljivanja početka rada na planu do njegovog usvajanja?</t>
  </si>
  <si>
    <t>GUP (generalni urbanistički plan) - Koliko DANA u proseku traje pribavljanje uslova za planiranje i uređenje prostora od IJO?</t>
  </si>
  <si>
    <t>GUP (generalni urbanistički plan) - Koliko u proseku MESECI traje izrada nacrta plana?</t>
  </si>
  <si>
    <t>GUP (generalni urbanistički plan) - Koliko DANA u proseku traje pribavljanje saglasnosti od drugih organa?</t>
  </si>
  <si>
    <t>GUP (generalni urbanistički plan) - Koliko DANA u proseku traje sprovođenje javnog uvida?</t>
  </si>
  <si>
    <t>GUP (generalni urbanistički plan) - Koliko DANA u proseku traje donošenje odluke po primedbama izmnetim tokom javnog uvida?</t>
  </si>
  <si>
    <t>GUP (generalni urbanistički plan) - Koliko često se dešava da Komisija/nadležni organ vrati plan na doradu uvaža?</t>
  </si>
  <si>
    <t>PGR (planovi generalne regulacije) - Koliko MESECI u proseku prođe od objavljivanja početka rada na planu do njegovog usvajanja?</t>
  </si>
  <si>
    <t>PGR (planovi generalne regulacije) - Koliko DANA u proseku traje pribavljanje uslova za planiranje i uređenje prostora od IJO?</t>
  </si>
  <si>
    <t>PGR (planovi generalne regulacije) - Koliko u proseku MESECI traje izrada nacrta plana?</t>
  </si>
  <si>
    <t>PGR (planovi generalne regulacije) - Koliko DANA u proseku traje pribavljanje saglasnosti od drugih organa?</t>
  </si>
  <si>
    <t>PGR (planovi generalne regulacije) - Koliko DANA u proseku traje sprovođenje javnog uvida?</t>
  </si>
  <si>
    <t>PGR (planovi generalne regulacije) - Koliko DANA u proseku traje donošenje odluke po primedbama izmnetim tokom javnog uvida?</t>
  </si>
  <si>
    <t>PGR (planovi generalne regulacije) - Koliko često se dešava da Komisija/nadležni organ vrati plan na doradu uvaža?</t>
  </si>
  <si>
    <t>PDR (planovi detaljne regulacije) - Koliko MESECI u proseku prođe od objavljivanja početka rada na planu do njegovog usvajanja?</t>
  </si>
  <si>
    <t>PDR (planovi detaljne regulacije) - Koliko DANA u proseku traje pribavljanje uslova za planiranje i uređenje prostora od IJO?</t>
  </si>
  <si>
    <t>PDR (planovi detaljne regulacije) - Koliko u proseku MESECI traje izrada nacrta plana?</t>
  </si>
  <si>
    <t>PDR (planovi detaljne regulacije) - Koliko DANA u proseku traje pribavljanje saglasnosti od drugih organa?</t>
  </si>
  <si>
    <t>PDR (planovi detaljne regulacije) - Koliko DANA u proseku traje sprovođenje javnog uvida?</t>
  </si>
  <si>
    <t>PDR (planovi detaljne regulacije) - Koliko DANA u proseku traje donošenje odluke po primedbama izmnetim tokom javnog uvida?</t>
  </si>
  <si>
    <t>PDR (planovi detaljne regulacije) - Koliko često se dešava da Komisija/nadležni organ vrati plan na doradu uvaža?</t>
  </si>
  <si>
    <t>Urbanistički projekti - Koliko MESECI u proseku prođe od objavljivanja početka rada na planu do njegovog usvajanja?</t>
  </si>
  <si>
    <t>Urbanistički projekti - Koliko DANA u proseku traje pribavljanje uslova za planiranje i uređenje prostora od IJO?</t>
  </si>
  <si>
    <t>Urbanistički projekti - Koliko u proseku MESECI traje izrada nacrta plana?</t>
  </si>
  <si>
    <t>Urbanistički projekti - Koliko DANA u proseku traje pribavljanje saglasnosti od drugih organa?</t>
  </si>
  <si>
    <t>Urbanistički projekti - Koliko DANA u proseku traje sprovođenje javnog uvida?</t>
  </si>
  <si>
    <t>Urbanistički projekti - Koliko DANA u proseku traje donošenje odluke po primedbama izmnetim tokom javnog uvida?</t>
  </si>
  <si>
    <t>Urbanistički projekti - Koliko često se dešava da Komisija/nadležni organ vrati plan na doradu uvaža?</t>
  </si>
  <si>
    <t>Ankete</t>
  </si>
  <si>
    <t>Intervjui</t>
  </si>
  <si>
    <t>Okrugli stolovi</t>
  </si>
  <si>
    <t>Fokus grupe</t>
  </si>
  <si>
    <t>Prikupljanje predloga putem internet stranice</t>
  </si>
  <si>
    <t>Drugo – molimo vas precizirajte u komentaru</t>
  </si>
  <si>
    <t>Komentar:</t>
  </si>
  <si>
    <t>Ne organizujemo konsultacije van ranog javnog uvida i javnog uvida</t>
  </si>
  <si>
    <t>Drugo - molim vas precizirajte u komentaru</t>
  </si>
  <si>
    <t>Molimo navedite IJO koji najčešće kasni i navedite koliko prosečno dana kasni</t>
  </si>
  <si>
    <t>Molimo navedite drugog IJO koji najčešće kasni i navedite koliko prosečno dana kasni</t>
  </si>
  <si>
    <t>Molimo navedite trećeg IJO koji najčešće kasni i navedite koliko prosečno dana kasni</t>
  </si>
  <si>
    <t>Response</t>
  </si>
  <si>
    <t>Neodgovarajući propisi – specificirajte nazive propisa koji su problematični u komenatru</t>
  </si>
  <si>
    <t>Nepostojeći proces i standard izrade digitalnih prostornih i urbanističkih planova</t>
  </si>
  <si>
    <t>Nedovoljan broj kadrova u JLS za sprovođenje postupka izrade planova digitalnim putem</t>
  </si>
  <si>
    <t>Nedovoljno obučen kadar u JLS za sprovođenje postupka izrade planova digitalnim putem</t>
  </si>
  <si>
    <t>Nedovoljno sredstava u budžetu JLS za izradu planova u odgovarajućim formatima</t>
  </si>
  <si>
    <t>Drugo – precizirajte u komentaru:</t>
  </si>
  <si>
    <t>Na drugi način – precizirajte u komentaru</t>
  </si>
  <si>
    <t>Komentar</t>
  </si>
  <si>
    <t>Drugo lice – molimo vas precizirajte u komentaru</t>
  </si>
  <si>
    <t>Lokalna samouprava Bojnik</t>
  </si>
  <si>
    <t>Odeljenje za urbanizam, imovinsko-pravne i inspekcijske poslove,  urbanista,planer</t>
  </si>
  <si>
    <t>Opština Negotin</t>
  </si>
  <si>
    <t>Odeljenje za urbanizam, građevinarstvo i zaštitu životne sredine, savetnik na poslovima planiranja i uređenja prostora</t>
  </si>
  <si>
    <t>Opštinska uprava, opština Senta</t>
  </si>
  <si>
    <t>Odeljenje za građevinske i komunalne poslove, Odsek za urbanizam građevisnke i komunalne poslove, Rukovodilac Odseka</t>
  </si>
  <si>
    <t>Da - uvek</t>
  </si>
  <si>
    <t>Da – uvek</t>
  </si>
  <si>
    <t>10-20</t>
  </si>
  <si>
    <t>manje od 10</t>
  </si>
  <si>
    <t>Od 10 do 30%</t>
  </si>
  <si>
    <t>Nemamo ovu vrstu plana</t>
  </si>
  <si>
    <t>Nemamo ovru vrstu plana</t>
  </si>
  <si>
    <t>Samo za neke planove</t>
  </si>
  <si>
    <t>Uglavnom da</t>
  </si>
  <si>
    <t>Nisamo sprovodili konsultacije</t>
  </si>
  <si>
    <t>Preko 12</t>
  </si>
  <si>
    <t>30-60</t>
  </si>
  <si>
    <t>Preko 6</t>
  </si>
  <si>
    <t>15-30 dana</t>
  </si>
  <si>
    <t>16-30</t>
  </si>
  <si>
    <t>5-15</t>
  </si>
  <si>
    <t>Retko</t>
  </si>
  <si>
    <t>Nemam ovu vrstu plana</t>
  </si>
  <si>
    <t>Nema ovu vrstu plana</t>
  </si>
  <si>
    <t>Često</t>
  </si>
  <si>
    <t>3-6</t>
  </si>
  <si>
    <t>Do 3</t>
  </si>
  <si>
    <t>0-7</t>
  </si>
  <si>
    <t>Nikada</t>
  </si>
  <si>
    <t>Uvek</t>
  </si>
  <si>
    <t>nemamo podatke 0</t>
  </si>
  <si>
    <t>nemamo podatke</t>
  </si>
  <si>
    <t>Predviđeno je za veći broj lokacija na celoj teritoriji lokalne samouprave</t>
  </si>
  <si>
    <t>unos podataka u centralni registar i GML file</t>
  </si>
  <si>
    <t>Saradnja sa obrađivačem plana</t>
  </si>
  <si>
    <t>NE – smatramo da imamo potrebne kadrova za ove poslove;</t>
  </si>
  <si>
    <t>Drugo – precizirajte u komentaru</t>
  </si>
  <si>
    <t>Kad saziva preedsednik Komisije</t>
  </si>
  <si>
    <t>Načelnica za građevisnke i komunalne poslove</t>
  </si>
  <si>
    <t>Do 2</t>
  </si>
  <si>
    <t>DA</t>
  </si>
  <si>
    <t>Retko – jedino u vanrednim slučajevima</t>
  </si>
  <si>
    <t>Razmenom elektronske pošte</t>
  </si>
  <si>
    <t>NE – molimo vas precizirajte u komentaru šta vam nedostaje od uslova</t>
  </si>
  <si>
    <t>multimedija sala je nedostaje</t>
  </si>
  <si>
    <t>NE</t>
  </si>
  <si>
    <t>NE - molimo vas specificirajte u komentaru</t>
  </si>
  <si>
    <t>još nismo imali slučaj</t>
  </si>
  <si>
    <t>Nije bio</t>
  </si>
  <si>
    <t>Da, često</t>
  </si>
  <si>
    <t>општина оџаци</t>
  </si>
  <si>
    <t>одељење за урбанизам, стамбено-комуналне и имовинско-правне послове, руководилац одељења</t>
  </si>
  <si>
    <t>Lučani</t>
  </si>
  <si>
    <t>Odeljenje za urbanizam, građevinarstvo, imovinu i inspekcijske poslove; savetnik na poslovima građenja i urbanizma</t>
  </si>
  <si>
    <t>20-50</t>
  </si>
  <si>
    <t>Preko 30%</t>
  </si>
  <si>
    <t>15-30</t>
  </si>
  <si>
    <t>Preko 15</t>
  </si>
  <si>
    <t>Nikad</t>
  </si>
  <si>
    <t>6-12</t>
  </si>
  <si>
    <t>30-60 dana</t>
  </si>
  <si>
    <t>Do 15</t>
  </si>
  <si>
    <t>JVP - preko 30</t>
  </si>
  <si>
    <t xml:space="preserve"> JP Srbijašume - preko 30 </t>
  </si>
  <si>
    <t>Ministarstvo poljoprivrede -preko 30</t>
  </si>
  <si>
    <t>U odsustvu planova detaljne regulacije, predviđena je obaveza izrade urbanističkih projekata za sve lokacije za koje se moraju precizirati parametri na nivou tih planova</t>
  </si>
  <si>
    <t>obuka kadrova</t>
  </si>
  <si>
    <t>Nedostatak kadrova treba rešiti formiranjem zajedničkih službi sa drugim JLS za obavljanje ovih poslova;</t>
  </si>
  <si>
    <t>po potrebi, 4-5 puta godišnje</t>
  </si>
  <si>
    <t>Eksterno angažovano lice</t>
  </si>
  <si>
    <t>Glavni urbanista nema kancelariju/uspostavljenu službu</t>
  </si>
  <si>
    <t>nije usvojen Poslovnik o radu komisije</t>
  </si>
  <si>
    <t>nije radila online</t>
  </si>
  <si>
    <t>postoji mogućnost, ali nije postala praksa</t>
  </si>
  <si>
    <t>nije postojala inicijativa</t>
  </si>
  <si>
    <t>Opština Golubac</t>
  </si>
  <si>
    <t>Načelnik opštinske uprave</t>
  </si>
  <si>
    <t>Uglavnom ne</t>
  </si>
  <si>
    <t>Preko 60</t>
  </si>
  <si>
    <t>Preko 60 dana</t>
  </si>
  <si>
    <t>Duže od 30 dana</t>
  </si>
  <si>
    <t>8-15</t>
  </si>
  <si>
    <t>Do 5</t>
  </si>
  <si>
    <t>Zavod za zaštitu prorode Srbije-30 dana</t>
  </si>
  <si>
    <t>Elektroprivreda Srbije-20</t>
  </si>
  <si>
    <t>Srbijavode-10 dana</t>
  </si>
  <si>
    <t>standardi izrade digitalnih planova i obučenost kadrova u JLS.</t>
  </si>
  <si>
    <t>Nedostatak kadrova treba rešiti ustupanjem ovih poslova privatnom sektoru;</t>
  </si>
  <si>
    <t>po potrebi, jedanput u tri meseca</t>
  </si>
  <si>
    <t>Grupni video poziv</t>
  </si>
  <si>
    <t>miltimaedijalna sala i licencirani softver za online sastanke</t>
  </si>
  <si>
    <t>ne postoje tehnički uslovi</t>
  </si>
  <si>
    <t>-----</t>
  </si>
  <si>
    <t>Da, samo izuzetno</t>
  </si>
  <si>
    <t>Kucevo</t>
  </si>
  <si>
    <t>Odeljenje za imovinsko pravne poslove, urbanizam i privredu - poslovi urbanizma</t>
  </si>
  <si>
    <t>Pozivanje relevantnih ucesnika za podrucje koje se nalazi u obuhvatu plana na javne prezentacije</t>
  </si>
  <si>
    <t>Adekvatna obuka kadra za digitalizaciju</t>
  </si>
  <si>
    <t>10 puta u toku godine</t>
  </si>
  <si>
    <t>predsednik komisije za planove</t>
  </si>
  <si>
    <t>DA pojedine sednice</t>
  </si>
  <si>
    <t>nije bilo slucajeva</t>
  </si>
  <si>
    <t>Opštinska uprava Titel</t>
  </si>
  <si>
    <t>Odeljenje za prostorno planiranje, urbanizam, građevinarstvo0 i zaštitu životne sredine</t>
  </si>
  <si>
    <t>Do 5%</t>
  </si>
  <si>
    <t>Od 5 do 10%</t>
  </si>
  <si>
    <t>/</t>
  </si>
  <si>
    <t xml:space="preserve">po  potrebi </t>
  </si>
  <si>
    <t>Često – gotovo svaka se održava elektronski</t>
  </si>
  <si>
    <t xml:space="preserve">nista od navedenog </t>
  </si>
  <si>
    <t>niko</t>
  </si>
  <si>
    <t>Ne</t>
  </si>
  <si>
    <t>Vrnjačka Banja</t>
  </si>
  <si>
    <t>Odsek za urbanizam, ekološke, imovinsko-pravne i stambene poslove</t>
  </si>
  <si>
    <t>EPS-60 dana</t>
  </si>
  <si>
    <t>Telekom-10 dana</t>
  </si>
  <si>
    <t>zapošljavanjem odgovarajućeg kadra</t>
  </si>
  <si>
    <t>Dva puta mesečno</t>
  </si>
  <si>
    <t>diplomirani građevinski inženjer</t>
  </si>
  <si>
    <t>DA ali samo u određenim slučajevima – molimo vas u komentru precizirajte</t>
  </si>
  <si>
    <t>predviđene su elektronske i telefonske sednice ukoliko neko od članova komisije nije u mogućnosti da prisustvuje</t>
  </si>
  <si>
    <t>Grupni audio poziv</t>
  </si>
  <si>
    <t>DA svaka sednica</t>
  </si>
  <si>
    <t>nije imala inicijative</t>
  </si>
  <si>
    <t>Opština Surdulica</t>
  </si>
  <si>
    <t>Odeljenje za urbanizam, stambeno-komunalne, građevinske i imovinsko-pravne poslove, Načelnik odeljenja</t>
  </si>
  <si>
    <t>Opština Kladovo</t>
  </si>
  <si>
    <t>Odeljenje za urbanizam , građevinarstvo i planiranje ; rukovodilac Odeljenja</t>
  </si>
  <si>
    <t>nijedan</t>
  </si>
  <si>
    <t>Razgovor sa najvažnijim privrednim subjektima .</t>
  </si>
  <si>
    <t>Putevi Srbije , 15 dana</t>
  </si>
  <si>
    <t xml:space="preserve">Srbijavode , 15 dana </t>
  </si>
  <si>
    <t>JP Jedinstvo , 15 dana</t>
  </si>
  <si>
    <t>Predviđeno je samo za neke centralne stambene zone lokalne samouprave</t>
  </si>
  <si>
    <t>Obuka stručnog kadra .</t>
  </si>
  <si>
    <t>Obuka postojećeg kadra -</t>
  </si>
  <si>
    <t>Jednom mesečno</t>
  </si>
  <si>
    <t>Lice koje je Odlukom o imenovanju Komisije određeno za predsednika .</t>
  </si>
  <si>
    <t>ne radi onlajn</t>
  </si>
  <si>
    <t>nema multimedijalne sale i odgovarajućih softvera za online sastanke</t>
  </si>
  <si>
    <t>nema tehničkih uslova</t>
  </si>
  <si>
    <t>nije bilo inicijative za snimanje i uživo prenošenje sednica</t>
  </si>
  <si>
    <t>Општинска управа Ћићевац</t>
  </si>
  <si>
    <t>Одсек за урбанизам, грађевинарство и инспекцијске послове- шеф одсцека</t>
  </si>
  <si>
    <t>nema</t>
  </si>
  <si>
    <t>Nije predviđeno uopšte</t>
  </si>
  <si>
    <t>Обука унатар ЈЛС</t>
  </si>
  <si>
    <t>prema potrebi</t>
  </si>
  <si>
    <t>sef odseka</t>
  </si>
  <si>
    <t>nismo do sada imali</t>
  </si>
  <si>
    <t>nemamo mogucnost strimovanja na zvanicnoj prezentaciji JLS-a</t>
  </si>
  <si>
    <t>nije imala</t>
  </si>
  <si>
    <t>Opština Dimitrovgrad</t>
  </si>
  <si>
    <t>Odelenje za urbanizam, građevinarstvo, objedinjenu proceduru i izvršenja, imovinsko pravne poslove i komunalno stambenu delatnost ;  Savetnik za prostorno i urbanističko planiranje</t>
  </si>
  <si>
    <t>0%</t>
  </si>
  <si>
    <t xml:space="preserve"> Putem lokalnih medija pozivamo zainteresovanu javnost i potencijalne investitore da se uključe u proces planiranja, iznošenjem potreba i stava o datom planu.</t>
  </si>
  <si>
    <t>JP Putevi Srbije, do 10 dana kašnjenja</t>
  </si>
  <si>
    <t>"VIP Mobile", do 10 dana</t>
  </si>
  <si>
    <t>"Transnafta", do 10 dana</t>
  </si>
  <si>
    <t xml:space="preserve">Komisija zaseda po potrebi u toku procedure izrade i donošenja planova </t>
  </si>
  <si>
    <t>Savetnik za prostorno i urbanističko planiranje (naša opština nema gradskog urbanistu)</t>
  </si>
  <si>
    <t>Nije bilo inicijativa za snimanje i prenošenje sednica Komisije za planove uživo</t>
  </si>
  <si>
    <t>Општинска управа општине Бабушница</t>
  </si>
  <si>
    <t>Одељење за привреду и финансије, Одсек за  урбанизам, комунално стамбене, имовинске и инспекцијске послове, Послови озакоњења објеката и контрола техничке документације</t>
  </si>
  <si>
    <t>Ne - nikada</t>
  </si>
  <si>
    <t>Уређење катастра непокретности и набавка квалитетније опреме</t>
  </si>
  <si>
    <t>по потреби</t>
  </si>
  <si>
    <t>Дипломирани инжењер грађевинарства</t>
  </si>
  <si>
    <t>није било иницијативе</t>
  </si>
  <si>
    <t>Gradska uprava Grada Beograda</t>
  </si>
  <si>
    <t>Sektor za urbanističko planiranje, rukovodilac Sektora</t>
  </si>
  <si>
    <t>Preko 100</t>
  </si>
  <si>
    <t>Navedene aktivnosti sprovodi obrađivač kome je poverena izrada plana.</t>
  </si>
  <si>
    <t xml:space="preserve">Potrebno je konsultovati obrađivača plana. </t>
  </si>
  <si>
    <t>nemam komentar</t>
  </si>
  <si>
    <t>Komentar je već dat u prvom delu ankete.</t>
  </si>
  <si>
    <t>Dva puta nedeljno</t>
  </si>
  <si>
    <t>Glavni urbanista iz JLS</t>
  </si>
  <si>
    <t>6 do 10 zaposlenih</t>
  </si>
  <si>
    <t xml:space="preserve">Sednice Komisije se odvijaju elektronski u slučaju hitnosti razmatranja određenih tačaka i u slučaju pandemije. </t>
  </si>
  <si>
    <t xml:space="preserve">Razmenom elektronske pošte i Grupni audio poziv </t>
  </si>
  <si>
    <t>Nedostaje multimedijalna sala</t>
  </si>
  <si>
    <t>Sednice se snimaju samo za potrebe pripremanja zapisnika.</t>
  </si>
  <si>
    <t>novinske agencije, NVO, grupe građana.</t>
  </si>
  <si>
    <t>aaa</t>
  </si>
  <si>
    <t>Vrbas</t>
  </si>
  <si>
    <t>Odeljenje za urbanizam, stambene poslove , zaštitu životne sredine i energetski menadžment</t>
  </si>
  <si>
    <t>vode vojvodine</t>
  </si>
  <si>
    <t>obezbediti sredstva i kadrove</t>
  </si>
  <si>
    <t>Nedostatak kadrova treba rešiti ustupanjem ovih poslova najbližoj velikoj JLS ili gradu;</t>
  </si>
  <si>
    <t>diplomirani inženjer arhitekture</t>
  </si>
  <si>
    <t>snimamo diktafonom</t>
  </si>
  <si>
    <t>niko nije podnosio inicijativu</t>
  </si>
  <si>
    <t>Opština Ljubovija</t>
  </si>
  <si>
    <t>Odeljenje za privredu, urbanizam, građevinske, inspekcijske, komunalne, stambene i imovinsko pravne poslove - Rukovodilac odeljenja</t>
  </si>
  <si>
    <t>Obuka zaposlenih u JLS i edukacija stanovništva.</t>
  </si>
  <si>
    <t>Nije imala inicijativa</t>
  </si>
  <si>
    <t>d</t>
  </si>
  <si>
    <t>Бачка Паланка</t>
  </si>
  <si>
    <t>Одељење за урбанизам и грађевинарство; стручни сарадник за нормативно-правне послове</t>
  </si>
  <si>
    <t>Петиције грађана</t>
  </si>
  <si>
    <t>петиције грађана</t>
  </si>
  <si>
    <t>нико није каснио</t>
  </si>
  <si>
    <t>Доношење одговарајућих прописа, запошљавање одговарајућег кадра и набавка опреме.</t>
  </si>
  <si>
    <t>Запослени из јавног предузећа "Стандард" Бачка Паланка</t>
  </si>
  <si>
    <t xml:space="preserve">Елемнтарних непогода, пандемија и у случају хитности. </t>
  </si>
  <si>
    <t>Нисмо технички оспособљени.</t>
  </si>
  <si>
    <t>Нисмо имали иницијативе</t>
  </si>
  <si>
    <t>Одељење за привреду и финансије, Одсек за урбанизам, комунално стамбене, имовинске и инспекцијске послове</t>
  </si>
  <si>
    <t>Уређење катастра непокретности и набавка квалитетније опреме.</t>
  </si>
  <si>
    <t>По потреби</t>
  </si>
  <si>
    <t>Drugo</t>
  </si>
  <si>
    <t>Није било иницијатива</t>
  </si>
  <si>
    <t>Opština Ivanj</t>
  </si>
  <si>
    <t xml:space="preserve">Odeljenje </t>
  </si>
  <si>
    <t>Opština Plandište</t>
  </si>
  <si>
    <t>Odeljenje za prostorno planiranje, urbanizam, građevinarstvo, zaštitu životne sredine, komunalno stambene poslove, inspekcijske poslove i poljoprivredu</t>
  </si>
  <si>
    <t>Nabavka opreme i obučen kadar</t>
  </si>
  <si>
    <t>po potrebi</t>
  </si>
  <si>
    <t>ne radi online</t>
  </si>
  <si>
    <t>Општина Сврљиг</t>
  </si>
  <si>
    <t>Одељење за урбаниѕам, стамбено-комуналне делатности и грађевинарство , начелник Одељења</t>
  </si>
  <si>
    <t>прикупљање предлога јавним позивом/огласом</t>
  </si>
  <si>
    <t>планска и системска платформа и кадрови</t>
  </si>
  <si>
    <t xml:space="preserve">Građevinski inženjer </t>
  </si>
  <si>
    <t xml:space="preserve">sala. softveri </t>
  </si>
  <si>
    <t>Nije bilo inicijative</t>
  </si>
  <si>
    <t>Opštinska uprava Nova Varoš</t>
  </si>
  <si>
    <t>Odeljenje za prostorno planiranje, stambene poslove, urbanizam i gradjevinarstvo; Savetnik na poslovima urbanizma</t>
  </si>
  <si>
    <t>50-100</t>
  </si>
  <si>
    <t>Elektrodistribucija Srbije     30 dana</t>
  </si>
  <si>
    <t>JVP Srbijavode Beograd       15-20 dana</t>
  </si>
  <si>
    <t>Zavod za zaštitu prirode Srbije      15 dana</t>
  </si>
  <si>
    <t>Preduslov su obezbediti stručni kadar u JLS i obuke istih</t>
  </si>
  <si>
    <t>Inženjer građ.zaposlen u JLS</t>
  </si>
  <si>
    <t>Komisija za planove je skoro formirana (promenjena) i isti nisu jos uvek usvojili Poslovnik o radz, ali prethodna komisija je zbog epidemiološke situacije nekoliko puta održala elektronsku sednicu</t>
  </si>
  <si>
    <t>Ne postoje odgovarajući softveri za online sastanke</t>
  </si>
  <si>
    <t>Ne postoji mogućnost u okviru JLS osim ako bi amgažovali drugo lice</t>
  </si>
  <si>
    <t>Nije bilo inicijativa</t>
  </si>
  <si>
    <t>OPŠTINA PEĆINCI</t>
  </si>
  <si>
    <t>Odeljenje za urbanizam i imovinsko pravne poslove samostalni stručni saradnik za imovinsko pravne poslove</t>
  </si>
  <si>
    <t>VODE VOJVODINE</t>
  </si>
  <si>
    <t>Grad Niš</t>
  </si>
  <si>
    <t>Gradska uprava za građevinarstvo- Sektor za plansko uređenje, Odsek urbanističkog planiranja, šef Odseka</t>
  </si>
  <si>
    <t>dobijamo u zakonom predviđenom roku</t>
  </si>
  <si>
    <t>hardverski i softverski resursi, nedovoljan broj kadrova</t>
  </si>
  <si>
    <t>prijemom novih kadrova</t>
  </si>
  <si>
    <t>Jednom nedeljno</t>
  </si>
  <si>
    <t>Nije bilo inicijativa koliko nam je poznato</t>
  </si>
  <si>
    <t>Град Шабац</t>
  </si>
  <si>
    <t>Одељење за урбанизам Градске управе града Шапца, Саветник за просторно планирање и урбанизам</t>
  </si>
  <si>
    <t>Elektrodistribucija Šabac</t>
  </si>
  <si>
    <t>Telekom</t>
  </si>
  <si>
    <t>JP Železnice Srbije</t>
  </si>
  <si>
    <t>Dovoljan broj obučenih kadrova  za izradu digitalnih prostornih i urbanističkih planova</t>
  </si>
  <si>
    <t xml:space="preserve">Dozvoliti JLS zapošljavanej određenog stručnog kadra </t>
  </si>
  <si>
    <t xml:space="preserve">Načelnik Odeljenja za Urbanizam </t>
  </si>
  <si>
    <t>Povremeno</t>
  </si>
  <si>
    <t>NIKO</t>
  </si>
  <si>
    <t>dd</t>
  </si>
  <si>
    <t>dada</t>
  </si>
  <si>
    <t>da</t>
  </si>
  <si>
    <t>Doci</t>
  </si>
  <si>
    <t>Glavni urbanista iz susednih/drugih JLS</t>
  </si>
  <si>
    <t>NVO</t>
  </si>
  <si>
    <t>Ćuprija</t>
  </si>
  <si>
    <t>Odeljenje za urbanizam - načelnik</t>
  </si>
  <si>
    <t>Putevi Srbije (10-15)</t>
  </si>
  <si>
    <t>predsednik komisije po odluci o obrazovanju</t>
  </si>
  <si>
    <t>Bosilegrad</t>
  </si>
  <si>
    <t>Opštinska uprava Bosilegrad - Odeljenje za urbanizam, imovinsko pravne, komunalno stambene i građevinske poslove</t>
  </si>
  <si>
    <t>zavisno od plana po potrebi</t>
  </si>
  <si>
    <t>Obuka kadrova i tehnička opremljenost</t>
  </si>
  <si>
    <t>Predsednik komisije je inženjer sa odgovarajućom licencom zaposlen u JP građevinsko zemljište i puteve</t>
  </si>
  <si>
    <t>nema multimedijalne sale i odgovarajući softveri</t>
  </si>
  <si>
    <t>postoji lokalna radio stanica koja do sada nije prenosila sednice komisije za planove</t>
  </si>
  <si>
    <t>nije bilo do sada inicijative za prenošenje sednica</t>
  </si>
  <si>
    <t>Opština Ražanj</t>
  </si>
  <si>
    <t>Odeljenje za društvene delatnosti,opštu upravu, pravne i zajedničke poslove, Odsek za planiranje,urbanizam,izgradnju i ozakonjenje, Samostalni savetnik</t>
  </si>
  <si>
    <t>JP ,,Putevi Srbija,,  15 dana</t>
  </si>
  <si>
    <t>Ministarstvo poljoprivrede, šumarstva i vodoprivrede, 10 dana</t>
  </si>
  <si>
    <t>JP ,,Putevi Ražanj ,,  10 dana</t>
  </si>
  <si>
    <t>Upoznavanje sa postupkom digitalizacije, kako bi se utvrdilo šta je sve neophodno, obuka , usvajanje  pravilnika.</t>
  </si>
  <si>
    <t>8 puta godišnje</t>
  </si>
  <si>
    <t>predsednik Komisije za planove</t>
  </si>
  <si>
    <t>Kada je neohodna hitnost i  kada je vanredna situacija</t>
  </si>
  <si>
    <t>delimično postoje</t>
  </si>
  <si>
    <t>nema lokalne TV, niti radio stanice</t>
  </si>
  <si>
    <t xml:space="preserve">niko nije podnosio </t>
  </si>
  <si>
    <t>Beograd</t>
  </si>
  <si>
    <t>Odeljenje</t>
  </si>
  <si>
    <t>Opštinska uprava Brus</t>
  </si>
  <si>
    <t>Odsek za urbanizam, građevinsrstvo, inspekcijske poslove i zaštitu životne sredine</t>
  </si>
  <si>
    <t>putem pisanog obaveštenja strankama koje su prethodno bile zainteresovane za izmene planova</t>
  </si>
  <si>
    <t>dodatna oprema računarima i programima koji su nam potrebni za proceduru kreiranja planova</t>
  </si>
  <si>
    <t>Ne radi online</t>
  </si>
  <si>
    <t>Nemamo još uvek uslova za elektronsko održavawe komisije za planove</t>
  </si>
  <si>
    <t>Ne postoje uslovi za snimanje, što ne znači da neće postojati u buduće</t>
  </si>
  <si>
    <t>nismo imali inicijativa</t>
  </si>
  <si>
    <t>Општина Мионица</t>
  </si>
  <si>
    <t>Одељење за просторно планирање, урбанизам и грађевинарство- Руководилац Одељења</t>
  </si>
  <si>
    <t>захтеви за мишљења</t>
  </si>
  <si>
    <t>ЈКП Водовод Мионица</t>
  </si>
  <si>
    <t>ЕД Ваљево</t>
  </si>
  <si>
    <t>Завод за заштиту споменика културе</t>
  </si>
  <si>
    <t>Стручни кадар и обука</t>
  </si>
  <si>
    <t>Д.г.и. из Одељења за ЛЕР</t>
  </si>
  <si>
    <t>мултимедијална сала, одговарајући софтвери и сл.</t>
  </si>
  <si>
    <t>нема те могућности</t>
  </si>
  <si>
    <t>није имала</t>
  </si>
  <si>
    <t>Gradska uprava za urbanizam Cacak</t>
  </si>
  <si>
    <t>Grupa ya urbanisticko planiranje, prostorni planer</t>
  </si>
  <si>
    <t>sastanci sa konkreknim zainteresovanim licima</t>
  </si>
  <si>
    <t>direkni sastanci</t>
  </si>
  <si>
    <t xml:space="preserve">jedinstven sistem </t>
  </si>
  <si>
    <t>Odeljenje za prostorno planiranje, stambene poslove, urbanizam i građevinarstvo;   Savetnik na poslovima urbanizma</t>
  </si>
  <si>
    <t>Grad Valjevo</t>
  </si>
  <si>
    <t>Odeljenje za urbanizam, građevinarstvo, saobraćaj i zaštitu životne sredine, Šef odseka za urbanizam, saobraćaj i objedinjenu proceduru</t>
  </si>
  <si>
    <t>u postupku ranog javnog uvida</t>
  </si>
  <si>
    <t>Elektrodistribucija  do 15 dana</t>
  </si>
  <si>
    <t>kvalitetna oprema, i izrada novih planova</t>
  </si>
  <si>
    <t>Izradom novih digitalnih planova, shodno sadašnjim propisima</t>
  </si>
  <si>
    <t>nije bilo zahteva</t>
  </si>
  <si>
    <t>Opština Alibunar</t>
  </si>
  <si>
    <t>Odeljenje za inspekcijske poslove, građevinarstvo, urbanizam i imovinsko-pravne poslove</t>
  </si>
  <si>
    <t>-</t>
  </si>
  <si>
    <t>1. obuka kadrova za sprovođenje procesa - prvenstveno za korišćenje GIS tehnologija  2. poboljšanje tehničke opremljenosti za korišćenje GIS tehnologija</t>
  </si>
  <si>
    <t>u slučaju hitnosti u postupanju, a ne postoji mogućnost klasičnog održavanja sednice</t>
  </si>
  <si>
    <t>Ne sprovodi se snimanje sednica na taj način. Sprovodi se audio snimanje u cilju upotpunjavanja materijala sa sednice</t>
  </si>
  <si>
    <t>nije bilo takvih zahteva</t>
  </si>
  <si>
    <t>Град Краљево</t>
  </si>
  <si>
    <t>Одељење за урбанизам, грађевинарство и стамбено комуналне делатности - Шеф Одсека за просторно планирање, урбанизам и грађевинарство</t>
  </si>
  <si>
    <t>Brus</t>
  </si>
  <si>
    <t>Odsek za urbaniza, građevinarstvo, inspekcijske poslove i zaštitu životne sredine</t>
  </si>
  <si>
    <t>Opština Svrljig</t>
  </si>
  <si>
    <t>Odeljenje za urbanizam, stambeno - komunalne delatnosti i građevinarstvo</t>
  </si>
  <si>
    <t>a</t>
  </si>
  <si>
    <t>Grad Kikinda</t>
  </si>
  <si>
    <t>Sekretarijat za urbanizam, objedinjenu proceduru i izgradnju grada, Odsek objedinjene procedure</t>
  </si>
  <si>
    <t>Niko</t>
  </si>
  <si>
    <t>Izrada jedinstvenog softvera.</t>
  </si>
  <si>
    <t>Urbanista zaposlen u javnom preduzeću</t>
  </si>
  <si>
    <t>Subotica</t>
  </si>
  <si>
    <t>Sekretarijat za građevinarstvo, Registrator</t>
  </si>
  <si>
    <t>Mi ne pribavljamo uslove</t>
  </si>
  <si>
    <t>Predsednik Komisije - Menadzer grada</t>
  </si>
  <si>
    <t>Grupe građana</t>
  </si>
  <si>
    <t>Opština Sjenica</t>
  </si>
  <si>
    <t>Odeljenje za urbanizam, imovinsko-pravne poslove i zaštitu životne sredine</t>
  </si>
  <si>
    <t>Priklupljanje predloga u pisanoj formi preko pisarnice opštinske uprave</t>
  </si>
  <si>
    <t>RGZ SKN Sjenica</t>
  </si>
  <si>
    <t>Elektrodistribucija Čačak-ogranak Sjenica</t>
  </si>
  <si>
    <t>MUP</t>
  </si>
  <si>
    <t>Obuka kadrova za digitalnu izradu planova</t>
  </si>
  <si>
    <t>Po potrebi, a otprilike jednom u dva meseca</t>
  </si>
  <si>
    <t>Predsednik komisije za planove</t>
  </si>
  <si>
    <t>OPŠTINA KOVAČICA</t>
  </si>
  <si>
    <t>Odeljenje za za urbanizam,   stambeno-komunalnu delatnost,  zaštitu životne sredine, saobraćaj i energetiku,  imovinsko pravne i inspekcijske poslove, Rukovodilac Odeljenja</t>
  </si>
  <si>
    <t>vodni uslovi ,  60</t>
  </si>
  <si>
    <t>tehnička opremljenost, novo zapošljavanje i obučavanje kadrova</t>
  </si>
  <si>
    <t>po potrebi - 8 puta godišnje</t>
  </si>
  <si>
    <t>Predsednik Komisije / Predstavnik urbanizma JLS</t>
  </si>
  <si>
    <t>Nismo do sada imali elektronsku sednicu</t>
  </si>
  <si>
    <t>Osim ako snima RTV</t>
  </si>
  <si>
    <t>Opštinska uprava Čajetina</t>
  </si>
  <si>
    <t>Odeljenje za urbanizam i imovinsko pravne poslove, savetnik</t>
  </si>
  <si>
    <t>EPS 30</t>
  </si>
  <si>
    <t>Srbiijasume 20</t>
  </si>
  <si>
    <t>Srbijagas 5</t>
  </si>
  <si>
    <t>azurne podloge i uslovi</t>
  </si>
  <si>
    <t>neophodno je zaposliti stručnan kadar</t>
  </si>
  <si>
    <t>rukovodilac Odeljenja</t>
  </si>
  <si>
    <t>Trenutno se po potrebi odrzsavaju elektonski zbog Covida</t>
  </si>
  <si>
    <t>nedostatak tehnike</t>
  </si>
  <si>
    <t>nije bilo inicijative</t>
  </si>
  <si>
    <t>Grad Užice</t>
  </si>
  <si>
    <t>Odeqewe za sprovođenje planova i izgradnju</t>
  </si>
  <si>
    <t>EPS</t>
  </si>
  <si>
    <t>softveri za online sastanak, multimedijalna sala</t>
  </si>
  <si>
    <t>audio snimanje je moguće, samo nismo sigurni da može direktno da se emituje</t>
  </si>
  <si>
    <t>niko nije tražio</t>
  </si>
  <si>
    <t>ОПШТИНА ДЕСПОТОВАЦ</t>
  </si>
  <si>
    <t>ОДСЕК ЗА УРБАНИЗАМ И ГРАЂЕВИНАРСТВО, САРАДНИК ЗА ПОСЛОВЕ ГРАЂЕВИНАРТСВА</t>
  </si>
  <si>
    <t>Општинска управа Рашка</t>
  </si>
  <si>
    <t>Одсек за урбанизам</t>
  </si>
  <si>
    <t>Завод за заштиту споменика културе Краљево</t>
  </si>
  <si>
    <t>Завод за заштиту природе Србије</t>
  </si>
  <si>
    <t>ЈП Путеви Србије</t>
  </si>
  <si>
    <t>Обука</t>
  </si>
  <si>
    <t>Zajednički rad na online dokumentima</t>
  </si>
  <si>
    <t>Није познато</t>
  </si>
  <si>
    <t>Gradska uprava Pirot</t>
  </si>
  <si>
    <t>Odeljenje za urbanizam, stambeno-komunalne poslove, građevinarstvo i inspekcijske poslove, Odsek za urbanizam i građevinarstvo, referent za urbanizam</t>
  </si>
  <si>
    <t>IJO najčešće ne kasne sa dostavom uslova.</t>
  </si>
  <si>
    <t>Dovoljan broj kadrova i adekvatna oprema za izradu planova.</t>
  </si>
  <si>
    <t>Gradska uprava Pirot sprovodi donošenje planova u saradnji sa JP za planiranje i uređivanje građevinskog zemljišta Pirot.</t>
  </si>
  <si>
    <t>Komisija zaseda u zavisnosti od dinamike izrade plana i trajanja javnih uvida, onoliko puta koliko je propisano zakonom. Ukoliko se javi potreba zakazuju se vanredne sednice.</t>
  </si>
  <si>
    <t>Šef odseka za urbanizam i građevinarstvo</t>
  </si>
  <si>
    <t>3-5 zaposlenih</t>
  </si>
  <si>
    <t>Komisija je zasedala online u periodu nepovoljne epidemiološke situacije COVID-19..</t>
  </si>
  <si>
    <t>Ne posedujemo odgovarajuću tehničku opremu i uslove.</t>
  </si>
  <si>
    <t>Nemamo tehničkih mogućnosti.</t>
  </si>
  <si>
    <t>Niue bilo inicijative za uživo prenošenje sednica Komisije.</t>
  </si>
  <si>
    <t>Vladičin Han</t>
  </si>
  <si>
    <t>Služba za investicije</t>
  </si>
  <si>
    <t>adekvatan broj izvršilaca  tehnička obuka</t>
  </si>
  <si>
    <t>član komisije za planove</t>
  </si>
  <si>
    <t>multimedijalnu salu nemamo</t>
  </si>
  <si>
    <t>ne raspolažemo odgovarajućom opremom</t>
  </si>
  <si>
    <t>nisu podnošeni predlozi</t>
  </si>
  <si>
    <t>Opština Požega</t>
  </si>
  <si>
    <t>Odeljenje za urbanizam, gradjevinarstvo, stambenokomunalne poslove i zaštitu životne sredine, rukovodilac odeljenja</t>
  </si>
  <si>
    <t>nemam podatak</t>
  </si>
  <si>
    <t>ne znam</t>
  </si>
  <si>
    <t>Po potrebi 5 do 6 puta godišnje</t>
  </si>
  <si>
    <t>Predsednik komisije</t>
  </si>
  <si>
    <t>tehničke mogućnosti</t>
  </si>
  <si>
    <t>zbog tehničkih mogućnosti</t>
  </si>
  <si>
    <t>Opština Ada</t>
  </si>
  <si>
    <t>Odeljenje za komunalne poslove, urbanizam, građevinarstvo i zaštitu životne sredine</t>
  </si>
  <si>
    <t>sremska mitrovica</t>
  </si>
  <si>
    <t>GU za urbanizam, ....       dipl.ing.arh</t>
  </si>
  <si>
    <t>usmene sugestije</t>
  </si>
  <si>
    <t>Železnice Srbije - 20</t>
  </si>
  <si>
    <t>Putevi Srbije - 15</t>
  </si>
  <si>
    <t>Vode Vojvodine - 10</t>
  </si>
  <si>
    <t>zapošljavanje</t>
  </si>
  <si>
    <t>dipl.ing.građ.</t>
  </si>
  <si>
    <t>hardver</t>
  </si>
  <si>
    <t>nemamo opremu</t>
  </si>
  <si>
    <t>Beočin</t>
  </si>
  <si>
    <t>Odeljenje za inspekcijske poslove, urbanizam i zaštitu životne sredine</t>
  </si>
  <si>
    <t>Prikupljanje podloga putem dopisa od strane zainteresovanih lica</t>
  </si>
  <si>
    <t>Vode Vojvodine 30 dana</t>
  </si>
  <si>
    <t>EPS 30 dana</t>
  </si>
  <si>
    <t>NS-GAS 30 dana</t>
  </si>
  <si>
    <t>Građevinski inspektor iz JLS sa licencom odgovornog urbaniste</t>
  </si>
  <si>
    <t>Ne znam da li postoje uslovi</t>
  </si>
  <si>
    <t>Koceljeva</t>
  </si>
  <si>
    <t>Odeljenje za urbanizam, komunalne. stambene i imovinsko pravne poslove</t>
  </si>
  <si>
    <t>JKP Koceljeva, 30 dana</t>
  </si>
  <si>
    <t xml:space="preserve">Kadrovska i tehnička opremljenost. </t>
  </si>
  <si>
    <t>Pronaći adekvatan način za zakonski prijem potrebnih kadrova za proces izrade planova i njihovo sprovođenje.</t>
  </si>
  <si>
    <t>Po potrebi.</t>
  </si>
  <si>
    <t>Predsednik Komisije za planove.</t>
  </si>
  <si>
    <t>Nedostaje adekvatan prostor.</t>
  </si>
  <si>
    <t>asd</t>
  </si>
  <si>
    <t>Opština Aleksinac</t>
  </si>
  <si>
    <t xml:space="preserve">Odeljenje za privredu,odsek za urbanizam, stambeno komunalnu delatnost i zaštitu životne sredine, rukovodilac odsekat </t>
  </si>
  <si>
    <t>nemamo problema sa IJO</t>
  </si>
  <si>
    <t>Planove rade preduzeća , kadrovi u opštinskim upravama ne izrađuju planove već prate njihovu izradu i vrše sprovođenje tih planova kroz izdavanje dozvola</t>
  </si>
  <si>
    <t>zaposliti mlade stučne kadrove</t>
  </si>
  <si>
    <t>član komisije</t>
  </si>
  <si>
    <t>nemamo inicijativu</t>
  </si>
  <si>
    <t>Grad Novi Sad</t>
  </si>
  <si>
    <t>Prvi pomoćnik direktora JP "Urbanizam" Zavod za urbanizam Novi Sad</t>
  </si>
  <si>
    <t>JVP Vode Vojvodine</t>
  </si>
  <si>
    <t>JP "Putevi Srbije"</t>
  </si>
  <si>
    <t>Ministarstvo odbrane</t>
  </si>
  <si>
    <t>Ne vidimo prepreke</t>
  </si>
  <si>
    <t>odgovarajuća tehnička obučenost i opremljenost</t>
  </si>
  <si>
    <t>ne organizuju se online</t>
  </si>
  <si>
    <t>nije bila dosadašnja praksa</t>
  </si>
  <si>
    <t>Општина Сремски Карловци</t>
  </si>
  <si>
    <t>Одељење за просторно планирање, урбанизам и имовинско-правне послове</t>
  </si>
  <si>
    <t>Kula</t>
  </si>
  <si>
    <t>Odeljenje za urbanizam, komunalno-stambene i imovinsko-pravne poslove, samostalni savetnik za urbanizam i građevinarstvo</t>
  </si>
  <si>
    <t>uglavnom ne kasne</t>
  </si>
  <si>
    <t>napred je navedeno</t>
  </si>
  <si>
    <t>u zavisnosti od plana</t>
  </si>
  <si>
    <t>urbanista iz JLS</t>
  </si>
  <si>
    <t>ne postoji</t>
  </si>
  <si>
    <t>nema inicijative</t>
  </si>
  <si>
    <t>Trstenik</t>
  </si>
  <si>
    <t>Odsek za urbanizam, građevinarstvo, imovinsko-pravne i stambene poslove</t>
  </si>
  <si>
    <t>Opština Čoka</t>
  </si>
  <si>
    <t>Odeljenje za privredu, poljoprivredu, razvoj, urbanizam, za građevinske poslove, za sprovođenje objedinjene procedure i stambeno komunalne delatnosti</t>
  </si>
  <si>
    <t>o</t>
  </si>
  <si>
    <t xml:space="preserve">Obuka </t>
  </si>
  <si>
    <t>Po potrebi</t>
  </si>
  <si>
    <t>Nema poslovnik</t>
  </si>
  <si>
    <t>Nije imala</t>
  </si>
  <si>
    <t>ОПШТИНА ЉИГ</t>
  </si>
  <si>
    <t>Одељење за  општу управу, начелник Одељења</t>
  </si>
  <si>
    <t>ЈП "Путеви Србије" 15 дана</t>
  </si>
  <si>
    <t>Довољан број обучених извршилаца</t>
  </si>
  <si>
    <t>Повећање броја стручних и обучених извршилаца</t>
  </si>
  <si>
    <t>Једном у три месеца, а у случају потребе и чешће</t>
  </si>
  <si>
    <t>председник Комисије за планове или лице које он овласти у случају одсутности или спречености</t>
  </si>
  <si>
    <t>Комисија за планове нема онлајн седнице</t>
  </si>
  <si>
    <t>Не поседујемо одговарајућу технологију</t>
  </si>
  <si>
    <t>општина Медвеђа</t>
  </si>
  <si>
    <t>Одељење за урбанизам Општинске управе општине Медвеђа</t>
  </si>
  <si>
    <t xml:space="preserve">нисмо имали </t>
  </si>
  <si>
    <t>нисмо имали</t>
  </si>
  <si>
    <t>Обезбедити и едуковати одговарајуће кадрове</t>
  </si>
  <si>
    <t>Треба омогућити малим општинама да запосле кадрове а не да се послови централизују у већим градовима</t>
  </si>
  <si>
    <t>једном у неколико месеци</t>
  </si>
  <si>
    <t>председник комисије</t>
  </si>
  <si>
    <t>не ради онлајн</t>
  </si>
  <si>
    <t>Uprava za urbanizam, finansije, skupštinske i opšte poslove opštine Paraćin</t>
  </si>
  <si>
    <t>Odeljenje za urbanizam i imovinsko pravne poslove/šef odseka za prostorno planiranje i GIS</t>
  </si>
  <si>
    <t>Nema</t>
  </si>
  <si>
    <t>RGZ</t>
  </si>
  <si>
    <t>Propisi i standardi, IT opremljenost, odgovarajući stručni kadar</t>
  </si>
  <si>
    <t>U zavisnosti od potrebe, u proseku 50ak  sednica za mandat od 4 godine</t>
  </si>
  <si>
    <t>Opština Paraćin nema glavnog urbanistu/ predsednik je licencirani urbanista ili gradjevinski inženjer</t>
  </si>
  <si>
    <t>Neke Sednice su održavane elektronskim putem od proglasenja  COVID-19 pandemije</t>
  </si>
  <si>
    <t>razmenom elektronske pošte ili putem vibera</t>
  </si>
  <si>
    <t>Opština Osečina</t>
  </si>
  <si>
    <t>Odeljenje za komunalno stambene poslove, urbanizam, građevinarstvo i zaštitu životne sredine</t>
  </si>
  <si>
    <t>Srbija vode</t>
  </si>
  <si>
    <t>Putevi Srbije</t>
  </si>
  <si>
    <t>Zeleznice srbije</t>
  </si>
  <si>
    <t>Nemamo planova za digitalizaciju</t>
  </si>
  <si>
    <t>tri puta godišnje</t>
  </si>
  <si>
    <t>ne zaseda</t>
  </si>
  <si>
    <t>ne postoji adekvatna oprema</t>
  </si>
  <si>
    <t>nije snimala</t>
  </si>
  <si>
    <t>Opština Srbobran</t>
  </si>
  <si>
    <t>Odeljenje za urbanizam, stambeno-komunalne poslove i zaštitu životne sredine</t>
  </si>
  <si>
    <t>Dostavljanje pismenih zahteva zainteresovanih lica.</t>
  </si>
  <si>
    <t>RGZ 10</t>
  </si>
  <si>
    <t>EPS 5</t>
  </si>
  <si>
    <t>Vode Vojvodine 2</t>
  </si>
  <si>
    <t>Posedovanje odgovarajućih softera (CAD, GIS) za rad na  implementaciji, kao i obuka za rad na njima.</t>
  </si>
  <si>
    <t>Изузетно, у случају хитности и у случају других непредвиђених околности (ситуације попут пандемије, околности које подразумевају забрану окупљања у затвореном простору и сл.)</t>
  </si>
  <si>
    <t>Nije bilo takvih slučajeva.</t>
  </si>
  <si>
    <t>Nije bilo inicijative.</t>
  </si>
  <si>
    <t>Grad Kragujevac</t>
  </si>
  <si>
    <t>Glavni urbanista grada Kragujevca</t>
  </si>
  <si>
    <t>zavod za zaštitu prirode srbije (do 5)</t>
  </si>
  <si>
    <t>republički zavod za zastitu spomenika kulture (do 5)</t>
  </si>
  <si>
    <t>jp putevi srbije (do 5)</t>
  </si>
  <si>
    <t>preciziranje procesa i standarda za ovu proceduru;  obezbeđivanje odfgovarajućeg broja obučenih kadrova u JLS za ovu proceduru</t>
  </si>
  <si>
    <t>tri puta mesečno</t>
  </si>
  <si>
    <t>multimedijalna sala; softveri za online sastanak</t>
  </si>
  <si>
    <t>nije bilo inicijativa</t>
  </si>
  <si>
    <t>Crna Trava</t>
  </si>
  <si>
    <t>Odeljenje za urbanizam, gradjevinske, komunalno-stambene, inspekcijske i imovinsko-pravne poslove, URBANISTA</t>
  </si>
  <si>
    <t>m.hkjh.lkjljl;kj</t>
  </si>
  <si>
    <t>Nije bilo kasnjenja 0</t>
  </si>
  <si>
    <t>Uklanjanje prepreka pod tackom 11</t>
  </si>
  <si>
    <t>Komisija ne zaseda on line</t>
  </si>
  <si>
    <t>nema uslova</t>
  </si>
  <si>
    <t>ne postoje uslovi</t>
  </si>
  <si>
    <t>Nije bilo takvih predloga</t>
  </si>
  <si>
    <t>Општина Гаџин Хан</t>
  </si>
  <si>
    <t>Служба за привреду и инспекцијске послове, Послови обједињене процедуре, озакоњења, становања и народне одбране</t>
  </si>
  <si>
    <t>ЕПС, 30 дана</t>
  </si>
  <si>
    <t>општинска управа Владимирци</t>
  </si>
  <si>
    <t>Одељење за урбанизам, грађевинарство и инспекцијске послове</t>
  </si>
  <si>
    <t>ЈП "Путеви Србије"</t>
  </si>
  <si>
    <t>ЈП "Србија воде"</t>
  </si>
  <si>
    <t>АНГАЖОВАЊЕ ВЕЋЕГ БРОЈА СЛУЖБЕНИКА НА ПОСЛОВИМА ОБРАДЕ УРБАНИСТИЧКИХ АКАТА</t>
  </si>
  <si>
    <t xml:space="preserve">ИНТЕРНЕТ, КОМЈУТЕРСКА ОПРЕМА ЗА ВЕБИНАРЕ, СОФТВЕРИ </t>
  </si>
  <si>
    <t>ЧЛАНОВИ КОМИСИЈЕ</t>
  </si>
  <si>
    <t>Merošina</t>
  </si>
  <si>
    <t>Privreda i komunalne delatnosti</t>
  </si>
  <si>
    <t>Grad Zrenjanin</t>
  </si>
  <si>
    <t>Odeljenje za Urbanizam, Odsek za  urbanizam i prostorno planiranje, Savetnik</t>
  </si>
  <si>
    <t>Pribavljanje adekvatnih podloga za izradu Planskih dokumenata</t>
  </si>
  <si>
    <t>Opština Sečanj</t>
  </si>
  <si>
    <t>Odeljenje za urbanizam, putnu privredu, stambeno-komunalne poslove i građevinarstvo - rukovodilac odeljenja</t>
  </si>
  <si>
    <t>Ne kasne</t>
  </si>
  <si>
    <t>Angažovanje obučenog kadra.</t>
  </si>
  <si>
    <t>Dva puta godišnje.</t>
  </si>
  <si>
    <t>Ne radi online.</t>
  </si>
  <si>
    <t>Nije bilo ovakvih inicijativa.</t>
  </si>
  <si>
    <t xml:space="preserve">Grad Vranje </t>
  </si>
  <si>
    <t xml:space="preserve">Odeljenje za urbanizam, imovinsko-pravne poslove, komunalno-stambene delatnosti i zaštitu životne sredine </t>
  </si>
  <si>
    <t>Sastanci obradjivača plana, glavnog urbaniste i rukovodstva grada</t>
  </si>
  <si>
    <t>Zavod za zaštitu spomenika kulture Niš, 45 dana</t>
  </si>
  <si>
    <t>Zavod za zaštitu prirode R S, 10 dana</t>
  </si>
  <si>
    <t>JP Putevi Srbije, 10 dana</t>
  </si>
  <si>
    <t xml:space="preserve">Jasne procedure, obuka zaposlenih, bolja oprema </t>
  </si>
  <si>
    <t>Zavisi od materijala koji je potrebno da razmatra</t>
  </si>
  <si>
    <t>Kada je u pitanju vanredno stanje, zbog epidemije izazvane covid</t>
  </si>
  <si>
    <t>Do sada nije bilo potrebe za tim</t>
  </si>
  <si>
    <t>Nije bilo zahteva</t>
  </si>
  <si>
    <t>Општина Лапово</t>
  </si>
  <si>
    <t>Одељење за урбанизам, имовинско-правне и стамбено-комуналне послове, руководилац одељења, Петровић Момчило, дипл.правник</t>
  </si>
  <si>
    <t>Железница, 15</t>
  </si>
  <si>
    <t>Србијаводе, 10</t>
  </si>
  <si>
    <t>ЕПС, 6</t>
  </si>
  <si>
    <t>Одговарајући прописи и радионица ѕа обуку кадрова.</t>
  </si>
  <si>
    <t>По потреби.</t>
  </si>
  <si>
    <t>У ванредним околностима, као што је била услед корона вируса.</t>
  </si>
  <si>
    <t>Нема техничких услова.</t>
  </si>
  <si>
    <t>Opštinska uprava Rekovac</t>
  </si>
  <si>
    <t>Odeljenje za urbanizam, građevinarstvo, omovinsko - pravne i inspekcijske poslove. Referent za poslove ozakonjenja</t>
  </si>
  <si>
    <t>Општина Рековац поседује само Просторни план из 2012 године, од тада није доносила друге планове</t>
  </si>
  <si>
    <t>нема</t>
  </si>
  <si>
    <t>Потребни је донети нове планове</t>
  </si>
  <si>
    <t>Како имамо важећи само Просторни план из 2012 године, немамо одговор на ово питање</t>
  </si>
  <si>
    <t>комиија је задњи пут заседала 2012</t>
  </si>
  <si>
    <t>Opština Novi Kneževac</t>
  </si>
  <si>
    <t>Odsek za urbanizam, zaštitu životne sredine i komunalne delatnosti</t>
  </si>
  <si>
    <t>Niko nije kasnio</t>
  </si>
  <si>
    <t>nisu snimani</t>
  </si>
  <si>
    <t>Opština Aranđelovac</t>
  </si>
  <si>
    <t>Odeljenje za imovinsko pravne odnose, urbanizam, građevinarstvo i stambeno komunalne poslove</t>
  </si>
  <si>
    <t>Radionice za decu</t>
  </si>
  <si>
    <t>JKP Bukulja - Radna jedinica gas, Arandjelovac</t>
  </si>
  <si>
    <t>dovoljan broj izvršilaca i odgovarajuća oprema (hardver i softver)</t>
  </si>
  <si>
    <t>potrebno je izvršiti analizu broja izvršilaca u svim odeljenjima LU (na osnovu broja obrađenih predmeta) i izvršiti preraspodelu broja zaposlenih</t>
  </si>
  <si>
    <t>Rukovodilac odeljenja za investicije</t>
  </si>
  <si>
    <t>nedostaje multimedjalna sala, softveri i računari</t>
  </si>
  <si>
    <t>postoji mogucnost samo audio zapisa, bez videa. U sali ne postoje računari, štampači, niti drugi elektronski uređaji osim mikrofona i to je jedina sala za sastanke u zgradi opštinske uprave</t>
  </si>
  <si>
    <t>Svilajnac</t>
  </si>
  <si>
    <t>Odeljenje za urbanizam, izgradnju, komunalne i imovinsko-pravne poslove, Izvršilac za oblast urbanizma i planiranja</t>
  </si>
  <si>
    <t>U toku sprovođenja planskih dokumenata prikupljamo primedbe i sugestije direktnih korisnika prostora u neposrednoj komunikaciji</t>
  </si>
  <si>
    <t>Pri poslednjoj izradi izmena i dopuna plana niko od IJO nije kasnio</t>
  </si>
  <si>
    <t>Adekvatna obuka izvršioca</t>
  </si>
  <si>
    <t>U skladu sa ukazanim potrebama</t>
  </si>
  <si>
    <t>član Opštinskog veća, koji je dipl. inž. građ.</t>
  </si>
  <si>
    <t>hitnost u rešavanja, vanredne situacije i slično</t>
  </si>
  <si>
    <t>razmenom elektronske pošte / grupni video poziv u vreme pandemije</t>
  </si>
  <si>
    <t>Nije postojala inicijativa za snimanjem...</t>
  </si>
  <si>
    <t>OPŠTINA KNJAŽEVAC</t>
  </si>
  <si>
    <t>Odeljenje za urbanizam, komunalno stambene i imovinsko pravne poslove, Rukovodilac odeljenja</t>
  </si>
  <si>
    <t>Izvršilac posla je na odmoru do datog roka za popunjavanje Upitnika i ne raspolažem kvalitetnim podacima</t>
  </si>
  <si>
    <t>Nije usvojen kompletan DKP za teritoriju opštine</t>
  </si>
  <si>
    <t>Usvojen DKP</t>
  </si>
  <si>
    <t>Kadrovi se vremenom stvaraju, a sada generalno nedostaju. Što pre stvoriti uslove da se ovo dešava, jer nikakve varijante neće dugoročno obezbediti efikasno izvršenje poslova.</t>
  </si>
  <si>
    <t>Predsednik komisije određen aktom o formiranju, nije zaposlen u Ou i nije glavni urbanista. Manje opštine realno nemaju potrebe da neko obavlja samo poslove glavnog urbaniste</t>
  </si>
  <si>
    <t>vanredna situacija</t>
  </si>
  <si>
    <t>Gornji Milanovac</t>
  </si>
  <si>
    <t>Odeljenje za urbanizam, komunalno stambene i imovinsko pravne poslove, načelnik odeljenja</t>
  </si>
  <si>
    <t>opština Tutin</t>
  </si>
  <si>
    <t>Odeljenje za urbanizam, imovinsko-pravne i komunalno stambene poslove, poslovi urbanizma</t>
  </si>
  <si>
    <t>PODNOŠENJE PRIMEDBI ZAINTERESOVANIH GRAĐANA PAPIRNIM PUTEM, PREKO PISARNICE</t>
  </si>
  <si>
    <t>JP "PUTEVI SRBIJE"</t>
  </si>
  <si>
    <t>JKP "GRADAC"</t>
  </si>
  <si>
    <t>EPS DISTRIBUCIJA</t>
  </si>
  <si>
    <t>POŠTOVANJE ZAKONSKIH PROPISA</t>
  </si>
  <si>
    <t>zaposleni u jedinici lokalne samouprave</t>
  </si>
  <si>
    <t>nije bilo inicijativa za snimanje i uživo prenoošenje sednica Koomisije za planove</t>
  </si>
  <si>
    <t>Општина Петровац на Млави</t>
  </si>
  <si>
    <t>Одељење за урбанизам, планирање и развој; послови урбанистичког планирања,техничког регулисања и безбедности саобраћаја</t>
  </si>
  <si>
    <t>covid</t>
  </si>
  <si>
    <t>Opština Varvarin</t>
  </si>
  <si>
    <t>Odeljenje za lokalno-ekonomski razvoj, privredu, javne nabavke i urbanizam, građevinarstvo i stambeno-komunalne poslove, službenik za urbanizam, građevinsko zemljište i vođenje javnih investicija</t>
  </si>
  <si>
    <t>Opština Lebane</t>
  </si>
  <si>
    <t>Odeljenje za urbanizam, imovinsko-pravne, komunalno-građevinske, stambene i inspekcijskeposlove, Urbanista</t>
  </si>
  <si>
    <t>Konsultacije na ranom i javnom uvidu</t>
  </si>
  <si>
    <t>RGZ, prosečno 10 dana</t>
  </si>
  <si>
    <t>Zavod za zaštitu spomenika kulture, prosečno 20 dana</t>
  </si>
  <si>
    <t>Tenhicka i kadrovska opremljenost</t>
  </si>
  <si>
    <t>odgovarajuci softveri za onlajn sastanke</t>
  </si>
  <si>
    <t>Tehnicka opremljenost</t>
  </si>
  <si>
    <t>Nema inicijative</t>
  </si>
  <si>
    <t>Opština Veliko Gradište</t>
  </si>
  <si>
    <t>Odeljenje za urbanizam i imovinsko-pravne poslove, Rukovodilac Odeljenja</t>
  </si>
  <si>
    <t>Dodatno informisanje putem objavljivanja oglasa, bilborda sa naznakom kako dostaviti predloge, mišljenja, sugestije...</t>
  </si>
  <si>
    <t>Pitanje 4 - GUP nemamo, tako da su stavljeni nasumični odgovori</t>
  </si>
  <si>
    <t>JVP Srbijavode, oko 45 dana kašnjenja</t>
  </si>
  <si>
    <t>Lučka kapetanija, oko 30-45 dana kašnjenja</t>
  </si>
  <si>
    <t>Ministarstvo zaštite životne sredine, oko 30 dana kašnjenja</t>
  </si>
  <si>
    <t>Da Odeljenje poseduje dovoljan broj lica koja bi radila na navedenim poslovima.</t>
  </si>
  <si>
    <t>Mislim da se mora zaposliti lica koja bi obavljala te poslove, jer nijedno od predloženih rešenja nije održivo.</t>
  </si>
  <si>
    <t>Po potrebi, otprilike na 45 dana.</t>
  </si>
  <si>
    <t>U hitnim slučajevima, odnosno kad nije moguće sastajanje.</t>
  </si>
  <si>
    <t>jedino ne postoji mogućnost uživo emitovanja.</t>
  </si>
  <si>
    <t>Temerin</t>
  </si>
  <si>
    <t>Odeljenje za urbanizam, Načelnik odeljenja</t>
  </si>
  <si>
    <t>x</t>
  </si>
  <si>
    <t>Železnice Srbije   60-90 dana</t>
  </si>
  <si>
    <t>Preduslovi su da se otklone gore navedene prepreke</t>
  </si>
  <si>
    <t>7-8 puta godisnje</t>
  </si>
  <si>
    <t>Član opštinskog veća za poslove Urbanizma</t>
  </si>
  <si>
    <t>ne postoje</t>
  </si>
  <si>
    <t>SURDULICA</t>
  </si>
  <si>
    <t>Kabinet predsednice opštine Surdulica</t>
  </si>
  <si>
    <t>GRAD BEOGRAD</t>
  </si>
  <si>
    <t>Služba glavnog urbaniste</t>
  </si>
  <si>
    <t>Opština Kosjerić</t>
  </si>
  <si>
    <t>Odeljenje za urbanizam, inspekcijske poslove, komunalno-stambene i imovinsko-pravne poslove</t>
  </si>
  <si>
    <t>Opština Boljevac</t>
  </si>
  <si>
    <t>Odeljenje za urbanizam, objedinjenu proceduru, izvršenja i imovinsko pravne poslove; savetnik-urbanista</t>
  </si>
  <si>
    <t>JP Putevi Srbije. Po zakonu o planiranju i izgradnji dužni su do 15 dana da izdaju uslove ali s obzirom da do ovog trenutka nije uspostavljen sistem elektronske razmene dokumenata u vezi izrade planova, kasne sa dostavljanjem uslova i do 10 dana od predviđenog roka.</t>
  </si>
  <si>
    <t>JVP Srbijavode. Po zakonu o planiranju i izgradnji dužni su do 15 dana da izdaju uslove ali s obzirom da do ovog trenutka nije uspostavljen sistem elektronske razmene dokumenata u vezi izrade planova, kasne sa dostavljanjem uslova i do 10 dana od predviđenog roka.</t>
  </si>
  <si>
    <t>JP Srbija šume</t>
  </si>
  <si>
    <t>Veliki broj jedinica lokalne samouprave nema dovoljno sredstva za uspostavljanje GIS sistema. Tu je potrebno angažovati i lica koji će raditi na održavanju sistema a pre toga ih obučiti ukoliko ne postoji obučen kadar. Takođe, potrebni su i odgovarajući softweri sa licencom.</t>
  </si>
  <si>
    <t>U zavisnosti od dinamike izrade planskih dokumenata i urbanističkih projekata. Poslovnikom Komisije nije definisan broj zasedanja Komisije. Ponekad u toku meseca zasedaju 3-4 Komisije pa zatim narednih meseci ne bude ni jedne sednice.</t>
  </si>
  <si>
    <t>Predsednik Komisije za planove imenovan Odlukom o formiranju Komisije. Opštine, po Zakonu o planiranju i izgradnji, nisu u obavezi da imaju Glavnog urbanistu</t>
  </si>
  <si>
    <t>GO Surčin</t>
  </si>
  <si>
    <t xml:space="preserve">Odeljenje za urbanizam, građevinske i komunalne poslove </t>
  </si>
  <si>
    <t>Opština Kanjiža</t>
  </si>
  <si>
    <t>Odeljenje za građevinske poslove, poslovi urbanizma</t>
  </si>
  <si>
    <t>Tri puta godišnje</t>
  </si>
  <si>
    <t>Penzionisani glavni urbanista</t>
  </si>
  <si>
    <t>OPOVO</t>
  </si>
  <si>
    <t>ODELJENJE ZA IMOVINSKO PRAVNE STAMBENO KOMUNALNE POSLOVE,URBANIZAM I ZAŠTITU ZIVOTNE SREDINE-RUKOVODILAC ODELJENJA</t>
  </si>
  <si>
    <t>PP</t>
  </si>
  <si>
    <t>Bojnik</t>
  </si>
  <si>
    <t>Negotin</t>
  </si>
  <si>
    <t>Senta</t>
  </si>
  <si>
    <t>Odžaci</t>
  </si>
  <si>
    <t>Golubac</t>
  </si>
  <si>
    <t>Kučevo</t>
  </si>
  <si>
    <t>Titel</t>
  </si>
  <si>
    <t>Surdulica</t>
  </si>
  <si>
    <t>Kladovo</t>
  </si>
  <si>
    <t>Ćićevac</t>
  </si>
  <si>
    <t>Dimitrovgrad</t>
  </si>
  <si>
    <t>Babušnica</t>
  </si>
  <si>
    <t>Ljubovija</t>
  </si>
  <si>
    <t>Bačka Palanka</t>
  </si>
  <si>
    <t>Ivanjica</t>
  </si>
  <si>
    <t>Plandište</t>
  </si>
  <si>
    <t>Svrljig</t>
  </si>
  <si>
    <t>Nova Varoš</t>
  </si>
  <si>
    <t>Pećinci</t>
  </si>
  <si>
    <t>Niš</t>
  </si>
  <si>
    <t>Šabac</t>
  </si>
  <si>
    <t>Ražanj</t>
  </si>
  <si>
    <t>Mionica</t>
  </si>
  <si>
    <t>Čačak</t>
  </si>
  <si>
    <t>Valjevo</t>
  </si>
  <si>
    <t>Alibunar</t>
  </si>
  <si>
    <t>Kraljevo</t>
  </si>
  <si>
    <t>Kikinda</t>
  </si>
  <si>
    <t>Sjenica</t>
  </si>
  <si>
    <t>Kovačica</t>
  </si>
  <si>
    <t>Čajetina</t>
  </si>
  <si>
    <t>Užice</t>
  </si>
  <si>
    <t>Despotovac</t>
  </si>
  <si>
    <t>Raška</t>
  </si>
  <si>
    <t>Pirot</t>
  </si>
  <si>
    <t>Požega</t>
  </si>
  <si>
    <t>Ada</t>
  </si>
  <si>
    <t>Sremska Mitrovica</t>
  </si>
  <si>
    <t>Aleksinac</t>
  </si>
  <si>
    <t>Novi Sad</t>
  </si>
  <si>
    <t>Sremsk Karlovci</t>
  </si>
  <si>
    <t>Čoka</t>
  </si>
  <si>
    <t>Ljig</t>
  </si>
  <si>
    <t>Medveđa</t>
  </si>
  <si>
    <t>Paraćin</t>
  </si>
  <si>
    <t>Osečina</t>
  </si>
  <si>
    <t>Srbobran</t>
  </si>
  <si>
    <t>Kragujevac</t>
  </si>
  <si>
    <t>Gadžin Han</t>
  </si>
  <si>
    <t>Vladimirci</t>
  </si>
  <si>
    <t>Zrenjanin</t>
  </si>
  <si>
    <t>Sečanj</t>
  </si>
  <si>
    <t>Vranje</t>
  </si>
  <si>
    <t>Lapovo</t>
  </si>
  <si>
    <t>Rekovac</t>
  </si>
  <si>
    <t>Novi Kneževac</t>
  </si>
  <si>
    <t>Aranđelovac</t>
  </si>
  <si>
    <t>Knjaževac</t>
  </si>
  <si>
    <t>Tutin</t>
  </si>
  <si>
    <t>Petrovac na Mlavi</t>
  </si>
  <si>
    <t>Varvarin</t>
  </si>
  <si>
    <t>Lebane</t>
  </si>
  <si>
    <t>Veliko Gradište</t>
  </si>
  <si>
    <t>Kosjerić</t>
  </si>
  <si>
    <t>Boljevac</t>
  </si>
  <si>
    <t>Surčin</t>
  </si>
  <si>
    <t>Kanjiža</t>
  </si>
  <si>
    <t>Opovo</t>
  </si>
  <si>
    <t>IZBAČENO IZ UZORKA ZBOG PRAZNOG UPITNIKA</t>
  </si>
  <si>
    <t>Region</t>
  </si>
  <si>
    <t>Grad/Opština</t>
  </si>
  <si>
    <t>Vojvodina</t>
  </si>
  <si>
    <t>Šumadija i Zapadna Srbija</t>
  </si>
  <si>
    <t>Južna i Istočna Srbija</t>
  </si>
  <si>
    <t>Opština</t>
  </si>
  <si>
    <t>Grad</t>
  </si>
  <si>
    <t>Analiza ankete sa jedinicama lokalnih samouprava</t>
  </si>
  <si>
    <t>Veličina uzorka</t>
  </si>
  <si>
    <t>Ukupan broj odgovora</t>
  </si>
  <si>
    <t>Broj nepotpunih ili dupliranih odgovora</t>
  </si>
  <si>
    <t>Ukupan broj odgovora koji ulaze u uzorak</t>
  </si>
  <si>
    <t>Osnovne karakteristike uzorka</t>
  </si>
  <si>
    <t>Broj JLS</t>
  </si>
  <si>
    <t xml:space="preserve">   </t>
  </si>
  <si>
    <t>% JLS</t>
  </si>
  <si>
    <t>N/A</t>
  </si>
  <si>
    <t>Ukupno</t>
  </si>
  <si>
    <r>
      <t xml:space="preserve">ZAJEDNO DO DIGITALNIH PROSTORNIH I URBANISTIČKIH PLANOVA
</t>
    </r>
    <r>
      <rPr>
        <b/>
        <sz val="25"/>
        <color rgb="FF0070C0"/>
        <rFont val="Calibri"/>
        <family val="2"/>
      </rPr>
      <t>Procedura izrade planskih dokumenata - pravna pitanja</t>
    </r>
  </si>
  <si>
    <t>Prostorni plan</t>
  </si>
  <si>
    <t>GUP</t>
  </si>
  <si>
    <t>PGR</t>
  </si>
  <si>
    <t>PDR</t>
  </si>
  <si>
    <t>Urbanistički projekti</t>
  </si>
  <si>
    <t>Rokovi - Prostorni planovi</t>
  </si>
  <si>
    <t>pdr</t>
  </si>
  <si>
    <t>Odgovor</t>
  </si>
  <si>
    <t>Da, uvek se objavljuje</t>
  </si>
  <si>
    <t>Ne, niikada se ne objavljuje</t>
  </si>
  <si>
    <t>Objavljuje se samo za neku vrstu planova</t>
  </si>
  <si>
    <t>1. Objavljivanje početka rada na planu</t>
  </si>
  <si>
    <t>Prostorni planovi</t>
  </si>
  <si>
    <t>PROCES USVAJANJA PROSTORNOG PLANA</t>
  </si>
  <si>
    <t>2. Organizacija konsultacija u procesu izrade plana</t>
  </si>
  <si>
    <t>2.1. Prosečan broj ljudi koji je uključen u konsultacije po jednom planskom dokumentu</t>
  </si>
  <si>
    <t>Manje od 10</t>
  </si>
  <si>
    <t>Od 10 do 20</t>
  </si>
  <si>
    <t>Od 20 do 50</t>
  </si>
  <si>
    <t>Nismo organizovali konsultacije</t>
  </si>
  <si>
    <t>Od 50 do 100</t>
  </si>
  <si>
    <t>2.2. Prosečan broj dobijenih komentara po jednom planskom dokumentu</t>
  </si>
  <si>
    <t>2.3. Prosečan broj prihvaćenih komentara po jednom planskom dokumentu</t>
  </si>
  <si>
    <t>%</t>
  </si>
  <si>
    <t xml:space="preserve">Uvek </t>
  </si>
  <si>
    <t>Pored navedenih JLS navele su i sledeće metode:
- Slanje na mišljenje zainteresovanim stranama i partnerima
-Odgovaranje na zahteve/pitanja mejlovima
- Sastanci sa zainteresovanim stranama i partnerima
Deo JLS naveo je da ovaj proces obavlja izrađivač plana a ne sami predstavnici JLS.</t>
  </si>
  <si>
    <t>Najefikasniji model organizacije konsultativnog procesa</t>
  </si>
  <si>
    <t>Model organizacije konsultativnog procesa</t>
  </si>
  <si>
    <t>Broj potvrđenih urbanističkih projekata u poslednje 3 godine</t>
  </si>
  <si>
    <t>U proseku po JLS</t>
  </si>
  <si>
    <t>Da li je u PGR predviđena razrada lokacija putem urbanističkih projekata</t>
  </si>
  <si>
    <t>IZAZOVI I PREDUSLOVI ZA DIGITALIZACIJU</t>
  </si>
  <si>
    <t>Neodgovarajući propisi</t>
  </si>
  <si>
    <t>Potencijalni izazovi za digitalizaciju postupka</t>
  </si>
  <si>
    <t>Potrebni preduslovi za digitalizaciju postupka</t>
  </si>
  <si>
    <t xml:space="preserve">Način rešavanja problema nedostatka kadrova u slučaju da se ne mogu zaposliti </t>
  </si>
  <si>
    <t>Na drugi način</t>
  </si>
  <si>
    <t>Predlozi za druge načine rešavanja problema:
- Dozvola da se zaposli i obuči više kadrova u JLS
- Saradnja sa, ne ustupanje, privatnom sektoru 
- Obuka postojećeg kadra
-Izvršiti analizu broja izvršioca u JLS a zatim izvršiti preraspodelu unutar JLS</t>
  </si>
  <si>
    <t>RAD KOMISIJE ZA PLANOVE</t>
  </si>
  <si>
    <t>Broj zasedanja Komisije</t>
  </si>
  <si>
    <t>Najčešći dodatni odgovori su:
- Po potrebi
- 8 do 10 puta godišnje
- 3 do 5 puta godišnje</t>
  </si>
  <si>
    <t>Broj članova Komisije</t>
  </si>
  <si>
    <t>Prosečan broj članova po JLS</t>
  </si>
  <si>
    <t>Ukupan broj članova u 71 JLS</t>
  </si>
  <si>
    <t>Predsednik Komisije</t>
  </si>
  <si>
    <t>Drugo lice</t>
  </si>
  <si>
    <t>Najčešći dodatni odgovori su:
Jedan od članova Komisije
Inženjer građevine ili arhitekture
Načelnik Odeljenja za urbanizam ili Opštine
Neko od zaposlenih u JLS</t>
  </si>
  <si>
    <t>Kancelarija glavnog urbaniste</t>
  </si>
  <si>
    <t>(Multiple Items)</t>
  </si>
  <si>
    <t>Broj zaposlenih</t>
  </si>
  <si>
    <t>Poslovnih o radu Komisije</t>
  </si>
  <si>
    <t>Da, ima Poslovnih o radu</t>
  </si>
  <si>
    <t>Ne, nema Poslovnih o radu</t>
  </si>
  <si>
    <t>(All)</t>
  </si>
  <si>
    <t>Da, predviđene su elektronske sednice</t>
  </si>
  <si>
    <t>DA predviđene su elektronske sednice ali samo u određenim slučajevima</t>
  </si>
  <si>
    <t>NE, nisu predviđene el. Sednice</t>
  </si>
  <si>
    <t>Elektronske sednice predviđene su u slučaju:
- vanrednih situacija
-hitnosti slučaja
- da neko od članova ne može fizički da prisustvuje
Covid je bio uzrok elektronskih sednica u mnogim JLS.</t>
  </si>
  <si>
    <t>2. Koliko se često organizuju elektronske sednice Komisije</t>
  </si>
  <si>
    <t>3. Na koje druge načine Komisija radi elektronski</t>
  </si>
  <si>
    <t>1. Da li su elektronske sednice predviđene Poslovnikom o radu Komisije</t>
  </si>
  <si>
    <t>Elektronski rad Komisije za planove</t>
  </si>
  <si>
    <t>Kao drugi način navedena je razmena viber poruka, ali i kometnar da komisija nema drugih načina elektronskog rada.</t>
  </si>
  <si>
    <t>4. Tehnički uslovi za elektronsko održavanje sednica (multimedijalna sala, internet, računari, projektor i sl.)</t>
  </si>
  <si>
    <t>Ima svih uslova</t>
  </si>
  <si>
    <t>Nema uslova</t>
  </si>
  <si>
    <t>Prema navodima JLS najčešće fale sledeći uslovi:
- Nedostaje licenciran softver za online sastanke
-Nedostaje multimedijalna sala sa projektorom
- Ne postoji oprema poput projektora ili odgovarajućih računara
-Nema dobrog interneta</t>
  </si>
  <si>
    <t>Snimanje sednica Komisije za planove</t>
  </si>
  <si>
    <t>1. Da li se sednice Komisije snimaju?</t>
  </si>
  <si>
    <t>DA snimaju se pojedine sednice</t>
  </si>
  <si>
    <t>DA snima se svaka sednica</t>
  </si>
  <si>
    <t>NE, ne snimaju se sednice</t>
  </si>
  <si>
    <t>DA, postoje svi uslovi</t>
  </si>
  <si>
    <t>Ne, ne postoje svi uslovi</t>
  </si>
  <si>
    <t>Uslovi koji nedostaju:
- Ne postoje uslovi za uživo emitovanje
- Nedostaje tehnika
- Nema uslova za video snimanje, samo audio snimanje
- Snima se diktafonom, nemoguće je emitovati niti tako lako delit</t>
  </si>
  <si>
    <t>2. Da li postoje tehnički uslovi za snimanje?</t>
  </si>
  <si>
    <t>3. Da li je bilo inicijativa za slanje ili objavljivanje snimaka Komisije?</t>
  </si>
  <si>
    <t>DA, bilo je inicijativa</t>
  </si>
  <si>
    <t>NE, nije bilo inicijativa</t>
  </si>
  <si>
    <t>Kod par JLS koje su imale inicijative za objavljivanje snimaka sednica JLS, inicijativu su podnela novinarska udruženja ili grupe građana.</t>
  </si>
  <si>
    <t>Zastoji u radu Komisije za planove usled Covid-a</t>
  </si>
  <si>
    <t>DA, bilo je zastoja</t>
  </si>
  <si>
    <t>NE, nije bilo zastoja</t>
  </si>
  <si>
    <t>Konsultacje Službe za urbanizam i Komisije za planove u postupku izrade planova</t>
  </si>
  <si>
    <t>Da, Služba konsultuje Komisiju često</t>
  </si>
  <si>
    <t>Da, Služba konsultuje Komisiju ali samo izuzetno</t>
  </si>
  <si>
    <t>Ne, Služba ne konsultuje Komisiju</t>
  </si>
  <si>
    <t>Kako su JLS navele potrebni preduslovi za digitalizaciju postupka su:
- Adekvatna obuka kadrova
- Uređenje Katastra nepokretnosti
- Nabavka kvalitetne opreme (interneta, računara, licenci)
- Izgradnja jedinstvenog sistema za sprovođenje postupka
- Zapošljavanje dodatnog kadra
- Uvođenje jasnih i unificiranih procedura
- Usvojen DKP
- Obezbeđivanje JLS dovoljno sredstava za nabavku GIS sistema i njegovo održavanje.</t>
  </si>
  <si>
    <t>Imaoci javnih ovlašćenja koji najviše kasne u dostavljanju uslova</t>
  </si>
  <si>
    <r>
      <rPr>
        <b/>
        <sz val="11"/>
        <color theme="1"/>
        <rFont val="Calibri"/>
        <family val="2"/>
        <scheme val="minor"/>
      </rPr>
      <t xml:space="preserve">Kao najčešći imaoci javnih ovlašćenja koji kasne </t>
    </r>
    <r>
      <rPr>
        <sz val="11"/>
        <color theme="1"/>
        <rFont val="Calibri"/>
        <family val="2"/>
        <scheme val="minor"/>
      </rPr>
      <t xml:space="preserve">u davanju uslova navedeni su uglavnom republički IJO:
EPS
RGZ
Putevi Srbije
Železnice Srbije
Zavod za zaštitu prirode/spomenika kulture
Vode Vojvodine
Srbijavode
Kao IJO koji najviše kasne retko su navedeni lokalni imaoci javnih ovlašćenja. Navedeni republički IJO u proseku kasne 15 do 30 dana.
</t>
    </r>
    <r>
      <rPr>
        <b/>
        <sz val="11"/>
        <color theme="1"/>
        <rFont val="Calibri"/>
        <family val="2"/>
        <scheme val="minor"/>
      </rPr>
      <t>Na drugom mestu</t>
    </r>
    <r>
      <rPr>
        <sz val="11"/>
        <color theme="1"/>
        <rFont val="Calibri"/>
        <family val="2"/>
        <scheme val="minor"/>
      </rPr>
      <t xml:space="preserve"> već navedenim IJO dodaju se i VIP Mobile, Telekom, Srbija Šume, i Ministarstvo poljoprivrede koji u proseku kasne od 10 do 20 dana.
</t>
    </r>
    <r>
      <rPr>
        <b/>
        <sz val="11"/>
        <color theme="1"/>
        <rFont val="Calibri"/>
        <family val="2"/>
        <scheme val="minor"/>
      </rPr>
      <t xml:space="preserve">Na trećem mestu </t>
    </r>
    <r>
      <rPr>
        <sz val="11"/>
        <color theme="1"/>
        <rFont val="Calibri"/>
        <family val="2"/>
        <scheme val="minor"/>
      </rPr>
      <t>izdvojeni su Ministarstvo odbrane, MUP, Ministrstvo životne sredine, kao i par lokalnih IJO koji u proseku kasne 5 do 10 dana.</t>
    </r>
  </si>
  <si>
    <r>
      <rPr>
        <b/>
        <sz val="14"/>
        <color rgb="FF0070C0"/>
        <rFont val="Calibri"/>
        <family val="2"/>
      </rPr>
      <t>Metodološke napomene</t>
    </r>
    <r>
      <rPr>
        <b/>
        <sz val="14"/>
        <color theme="1" tint="0.34998626667073579"/>
        <rFont val="Calibri"/>
        <family val="2"/>
      </rPr>
      <t xml:space="preserve">
</t>
    </r>
    <r>
      <rPr>
        <sz val="14"/>
        <color theme="1" tint="0.34998626667073579"/>
        <rFont val="Calibri"/>
        <family val="2"/>
      </rPr>
      <t xml:space="preserve">U periodu od 12. do 19. jula sprovedena je online anketa sa predstavnicima jedinica lokalnih samouprava koji učestvuju u postupku izrade planske dokumentacije. Upitnik se sastojao iz 26 pitanja od kojih je većina bila zatvorenog tipa. </t>
    </r>
    <r>
      <rPr>
        <b/>
        <sz val="14"/>
        <color theme="1" tint="0.34998626667073579"/>
        <rFont val="Calibri"/>
        <family val="2"/>
      </rPr>
      <t xml:space="preserve">Ukupan broj odgovora koji je ušao u uzorak za obradu je 71 </t>
    </r>
    <r>
      <rPr>
        <sz val="14"/>
        <color theme="1" tint="0.34998626667073579"/>
        <rFont val="Calibri"/>
        <family val="2"/>
      </rPr>
      <t xml:space="preserve">od čega 15 gradova i 56 opština. Uzorak je ravnomerno regionalno raspoređen sa oko 30% predstavnika iz svakog regiona (sa izuzetkom Beograda gde je odgovorila GU Beograd). </t>
    </r>
    <r>
      <rPr>
        <b/>
        <sz val="14"/>
        <color theme="1" tint="0.34998626667073579"/>
        <rFont val="Calibri"/>
        <family val="2"/>
      </rPr>
      <t>Uzorak nije reprezentativan te, iako može pokazati osnovne trendove, dobijene rezultate treba uzeti sa dozom rezerve.</t>
    </r>
    <r>
      <rPr>
        <sz val="14"/>
        <color theme="1" tint="0.34998626667073579"/>
        <rFont val="Calibri"/>
        <family val="2"/>
      </rPr>
      <t xml:space="preserve">
</t>
    </r>
    <r>
      <rPr>
        <b/>
        <sz val="14"/>
        <color rgb="FF0070C0"/>
        <rFont val="Calibri"/>
        <family val="2"/>
      </rPr>
      <t>Osnovni rezultati ankete</t>
    </r>
    <r>
      <rPr>
        <b/>
        <sz val="14"/>
        <color theme="1" tint="0.34998626667073579"/>
        <rFont val="Calibri"/>
        <family val="2"/>
      </rPr>
      <t xml:space="preserve">
Većina JLS uvek objavljuje datum početka rada na prostornim i urbanističkim planovima </t>
    </r>
    <r>
      <rPr>
        <sz val="14"/>
        <color theme="1" tint="0.34998626667073579"/>
        <rFont val="Calibri"/>
        <family val="2"/>
      </rPr>
      <t xml:space="preserve">sa izuzetkom izrade GUP gde svega četvrtina JLS ovo navodi pre svega zbog toga što ne izrađuje ovu vrstu planova. Prilikom izrade planova </t>
    </r>
    <r>
      <rPr>
        <b/>
        <sz val="14"/>
        <color theme="1" tint="0.34998626667073579"/>
        <rFont val="Calibri"/>
        <family val="2"/>
      </rPr>
      <t>polovina JLS uvek organizuje proces konsultacija, a u proseku četvrtina uglavnom organizuje konsultacije</t>
    </r>
    <r>
      <rPr>
        <sz val="14"/>
        <color theme="1" tint="0.34998626667073579"/>
        <rFont val="Calibri"/>
        <family val="2"/>
      </rPr>
      <t xml:space="preserve">. Najčešće se konsultacije organizuju kroz prikupljanje predloga preko sajta JLS, držanjem okruglih stolova ili fokus grupa, a u </t>
    </r>
    <r>
      <rPr>
        <b/>
        <sz val="14"/>
        <color theme="1" tint="0.34998626667073579"/>
        <rFont val="Calibri"/>
        <family val="2"/>
      </rPr>
      <t>proseku je manje od 10 ljudi uključeno. Prosečan broj komentara po planu je uglavnom manji od 10.</t>
    </r>
    <r>
      <rPr>
        <sz val="14"/>
        <color theme="1" tint="0.34998626667073579"/>
        <rFont val="Calibri"/>
        <family val="2"/>
      </rPr>
      <t xml:space="preserve">
</t>
    </r>
    <r>
      <rPr>
        <b/>
        <sz val="14"/>
        <color theme="1" tint="0.34998626667073579"/>
        <rFont val="Calibri"/>
        <family val="2"/>
      </rPr>
      <t>JLS izdvojile su IJO koji najčešće kasne u postupku dostavljanja uslova - sva tri mesta uglavnom zauzimaju republički IJO</t>
    </r>
    <r>
      <rPr>
        <sz val="14"/>
        <color theme="1" tint="0.34998626667073579"/>
        <rFont val="Calibri"/>
        <family val="2"/>
      </rPr>
      <t>, a retko su navođeni i lokalni.
Svega 8% JLS navodi da postoje propisi koji onemogućavaju digitalizaciju postupka izrade prostornih i urbanističkih planova, ali v</t>
    </r>
    <r>
      <rPr>
        <b/>
        <sz val="14"/>
        <color theme="1" tint="0.34998626667073579"/>
        <rFont val="Calibri"/>
        <family val="2"/>
      </rPr>
      <t>ećina JLS izazove za digitalizaciju pronalazi u nedovoljnom broju kadrova ili u njihovoj neadekvatnoj obučenosti.</t>
    </r>
    <r>
      <rPr>
        <sz val="14"/>
        <color theme="1" tint="0.34998626667073579"/>
        <rFont val="Calibri"/>
        <family val="2"/>
      </rPr>
      <t xml:space="preserve"> Prema njihovom mišnjenju rešenje je ili u obrazovanju zajedničkih službi ili u pronalasku načina da se angažuje dodatan, kvalitetan, kadar.
Kada se radi o Komisiji za planove kako JLS navodi ona uglavnom zaseda jednom mesečno ili po potrebi. Mada je Covid 19 podstakao držanje elektronskih sednica Komisije, iako su u većini slučajeva (63%) i predviđene Poslovnikom o radu Komisije,</t>
    </r>
    <r>
      <rPr>
        <b/>
        <sz val="14"/>
        <color theme="1" tint="0.34998626667073579"/>
        <rFont val="Calibri"/>
        <family val="2"/>
      </rPr>
      <t xml:space="preserve"> sednice se i dalje retko kada organizuju elektronski</t>
    </r>
    <r>
      <rPr>
        <sz val="14"/>
        <color theme="1" tint="0.34998626667073579"/>
        <rFont val="Calibri"/>
        <family val="2"/>
      </rPr>
      <t xml:space="preserve"> (kako navodi 59% JLS). Razlozi se mogu naći i u nedovoljnoj opremljenosti JLS koje često nemaju multimedijalne sale, licencirane softvere za online sastanke ili dobar internet.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</si>
</sst>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333333"/>
      <name val="Arial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Calibri"/>
      <family val="2"/>
    </font>
    <font>
      <b/>
      <sz val="30"/>
      <color rgb="FF0070C0"/>
      <name val="Calibri"/>
      <family val="2"/>
    </font>
    <font>
      <b/>
      <sz val="25"/>
      <color rgb="FF0070C0"/>
      <name val="Calibri"/>
      <family val="2"/>
    </font>
    <font>
      <b/>
      <sz val="22"/>
      <color rgb="FFFF0000"/>
      <name val="Calibri"/>
      <family val="2"/>
    </font>
    <font>
      <sz val="18"/>
      <color theme="5"/>
      <name val="Calibri"/>
      <family val="2"/>
    </font>
    <font>
      <sz val="14"/>
      <color theme="1" tint="0.34998626667073579"/>
      <name val="Calibri"/>
      <family val="2"/>
    </font>
    <font>
      <b/>
      <sz val="14"/>
      <color rgb="FF0070C0"/>
      <name val="Calibri"/>
      <family val="2"/>
    </font>
    <font>
      <b/>
      <sz val="14"/>
      <color theme="1" tint="0.34998626667073579"/>
      <name val="Calibri"/>
      <family val="2"/>
    </font>
    <font>
      <b/>
      <sz val="11"/>
      <color rgb="FF0070C0"/>
      <name val="Calibri"/>
      <family val="2"/>
    </font>
    <font>
      <b/>
      <sz val="15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AEAE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0" borderId="0" xfId="0" applyFont="1"/>
    <xf numFmtId="0" fontId="6" fillId="4" borderId="0" xfId="0" applyFont="1" applyFill="1"/>
    <xf numFmtId="0" fontId="0" fillId="4" borderId="0" xfId="0" applyFill="1"/>
    <xf numFmtId="0" fontId="10" fillId="0" borderId="0" xfId="0" applyFont="1" applyAlignment="1">
      <alignment horizontal="center"/>
    </xf>
    <xf numFmtId="0" fontId="6" fillId="0" borderId="0" xfId="0" applyFont="1"/>
    <xf numFmtId="0" fontId="14" fillId="0" borderId="0" xfId="0" applyFont="1"/>
    <xf numFmtId="0" fontId="11" fillId="0" borderId="0" xfId="0" applyFont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5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5" borderId="0" xfId="0" applyNumberForma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 wrapText="1"/>
    </xf>
    <xf numFmtId="0" fontId="1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9" fontId="4" fillId="5" borderId="2" xfId="0" applyNumberFormat="1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0" fillId="5" borderId="2" xfId="0" applyFill="1" applyBorder="1"/>
    <xf numFmtId="0" fontId="4" fillId="5" borderId="2" xfId="0" applyFont="1" applyFill="1" applyBorder="1"/>
    <xf numFmtId="0" fontId="1" fillId="7" borderId="3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left"/>
    </xf>
    <xf numFmtId="0" fontId="0" fillId="5" borderId="2" xfId="0" applyNumberFormat="1" applyFill="1" applyBorder="1" applyAlignment="1">
      <alignment horizontal="left"/>
    </xf>
    <xf numFmtId="9" fontId="0" fillId="4" borderId="2" xfId="0" applyNumberForma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left"/>
    </xf>
    <xf numFmtId="9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9" fontId="3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wrapText="1"/>
    </xf>
    <xf numFmtId="0" fontId="0" fillId="5" borderId="2" xfId="0" applyNumberFormat="1" applyFill="1" applyBorder="1" applyAlignment="1">
      <alignment vertical="center" wrapText="1"/>
    </xf>
    <xf numFmtId="0" fontId="0" fillId="5" borderId="2" xfId="0" applyNumberFormat="1" applyFill="1" applyBorder="1" applyAlignment="1">
      <alignment horizontal="center" wrapText="1"/>
    </xf>
    <xf numFmtId="0" fontId="0" fillId="5" borderId="2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NumberFormat="1" applyBorder="1" applyAlignment="1">
      <alignment horizontal="left" vertical="center" wrapText="1"/>
    </xf>
    <xf numFmtId="9" fontId="0" fillId="4" borderId="2" xfId="0" applyNumberForma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14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946"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3" formatCode="0%"/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numFmt numFmtId="14" formatCode="0.00%"/>
    </dxf>
    <dxf>
      <fill>
        <patternFill>
          <bgColor theme="4" tint="0.59999389629810485"/>
        </patternFill>
      </fill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alignment vertical="bottom"/>
    </dxf>
    <dxf>
      <alignment vertical="bottom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3" formatCode="0%"/>
    </dxf>
    <dxf>
      <alignment horizontal="left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4" formatCode="0.00%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 patternType="solid">
          <bgColor theme="4" tint="0.59999389629810485"/>
        </patternFill>
      </fill>
    </dxf>
    <dxf>
      <alignment vertical="center"/>
    </dxf>
    <dxf>
      <alignment horizontal="center"/>
    </dxf>
    <dxf>
      <fill>
        <patternFill patternType="solid">
          <bgColor theme="4" tint="0.59999389629810485"/>
        </patternFill>
      </fill>
    </dxf>
    <dxf>
      <alignment horizontal="center"/>
    </dxf>
    <dxf>
      <alignment vertical="bottom"/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alignment vertical="bottom"/>
    </dxf>
    <dxf>
      <alignment vertical="bottom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fill>
        <patternFill patternType="solid">
          <bgColor theme="4" tint="0.59999389629810485"/>
        </patternFill>
      </fill>
    </dxf>
    <dxf>
      <alignment vertical="center"/>
    </dxf>
    <dxf>
      <alignment horizontal="center"/>
    </dxf>
    <dxf>
      <fill>
        <patternFill patternType="solid">
          <bgColor theme="4" tint="0.59999389629810485"/>
        </patternFill>
      </fill>
    </dxf>
    <dxf>
      <alignment horizontal="center"/>
    </dxf>
    <dxf>
      <alignment vertical="bottom"/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alignment vertical="bottom"/>
    </dxf>
    <dxf>
      <alignment vertical="bottom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bottom"/>
    </dxf>
    <dxf>
      <alignment vertical="bottom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numFmt numFmtId="13" formatCode="0%"/>
    </dxf>
    <dxf>
      <numFmt numFmtId="14" formatCode="0.00%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3" formatCode="0%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vertical="center"/>
    </dxf>
    <dxf>
      <numFmt numFmtId="14" formatCode="0.00%"/>
    </dxf>
    <dxf>
      <fill>
        <patternFill>
          <bgColor theme="4" tint="0.59999389629810485"/>
        </patternFill>
      </fill>
    </dxf>
    <dxf>
      <alignment vertical="bottom"/>
    </dxf>
    <dxf>
      <alignment vertical="bottom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numFmt numFmtId="13" formatCode="0%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4" formatCode="0.0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 patternType="solid">
          <bgColor theme="4" tint="0.59999389629810485"/>
        </patternFill>
      </fill>
    </dxf>
    <dxf>
      <alignment horizontal="center"/>
    </dxf>
    <dxf>
      <alignment vertical="bottom"/>
    </dxf>
    <dxf>
      <numFmt numFmtId="13" formatCode="0%"/>
    </dxf>
    <dxf>
      <numFmt numFmtId="14" formatCode="0.00%"/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alignment vertical="bottom"/>
    </dxf>
    <dxf>
      <alignment vertical="bottom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3" formatCode="0%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numFmt numFmtId="14" formatCode="0.00%"/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 patternType="solid">
          <bgColor theme="4" tint="0.59999389629810485"/>
        </patternFill>
      </fill>
    </dxf>
    <dxf>
      <alignment vertical="center"/>
    </dxf>
    <dxf>
      <alignment horizontal="center"/>
    </dxf>
    <dxf>
      <fill>
        <patternFill patternType="solid">
          <bgColor theme="4" tint="0.59999389629810485"/>
        </patternFill>
      </fill>
    </dxf>
    <dxf>
      <alignment horizontal="center"/>
    </dxf>
    <dxf>
      <alignment vertical="bottom"/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alignment vertical="bottom"/>
    </dxf>
    <dxf>
      <alignment vertical="bottom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color rgb="FFFF0000"/>
      </font>
    </dxf>
    <dxf>
      <font>
        <color rgb="FFFF0000"/>
      </font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numFmt numFmtId="13" formatCode="0%"/>
    </dxf>
    <dxf>
      <numFmt numFmtId="14" formatCode="0.00%"/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3" formatCode="0%"/>
    </dxf>
    <dxf>
      <fill>
        <patternFill patternType="solid">
          <bgColor theme="4" tint="0.59999389629810485"/>
        </patternFill>
      </fill>
    </dxf>
    <dxf>
      <alignment vertical="center"/>
    </dxf>
    <dxf>
      <alignment horizontal="center"/>
    </dxf>
    <dxf>
      <numFmt numFmtId="14" formatCode="0.00%"/>
    </dxf>
    <dxf>
      <fill>
        <patternFill patternType="solid">
          <bgColor theme="4" tint="0.59999389629810485"/>
        </patternFill>
      </fill>
    </dxf>
    <dxf>
      <alignment horizontal="center"/>
    </dxf>
    <dxf>
      <alignment vertical="bottom"/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alignment vertical="bottom"/>
    </dxf>
    <dxf>
      <alignment vertical="bottom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3" formatCode="0%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4" formatCode="0.00%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 patternType="solid">
          <bgColor theme="4" tint="0.59999389629810485"/>
        </patternFill>
      </fill>
    </dxf>
    <dxf>
      <alignment vertical="center"/>
    </dxf>
    <dxf>
      <alignment horizontal="center"/>
    </dxf>
    <dxf>
      <fill>
        <patternFill patternType="solid">
          <bgColor theme="4" tint="0.59999389629810485"/>
        </patternFill>
      </fill>
    </dxf>
    <dxf>
      <alignment horizontal="center"/>
    </dxf>
    <dxf>
      <alignment vertical="bottom"/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alignment vertical="bottom"/>
    </dxf>
    <dxf>
      <alignment vertical="bottom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alignment wrapText="1"/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 patternType="solid">
          <bgColor theme="4" tint="0.59999389629810485"/>
        </patternFill>
      </fill>
    </dxf>
    <dxf>
      <alignment vertical="center"/>
    </dxf>
    <dxf>
      <alignment horizontal="center"/>
    </dxf>
    <dxf>
      <fill>
        <patternFill patternType="solid">
          <bgColor theme="4" tint="0.59999389629810485"/>
        </patternFill>
      </fill>
    </dxf>
    <dxf>
      <alignment horizontal="center"/>
    </dxf>
    <dxf>
      <alignment vertical="bottom"/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vertical="center"/>
    </dxf>
    <dxf>
      <fill>
        <patternFill>
          <bgColor theme="4" tint="0.59999389629810485"/>
        </patternFill>
      </fill>
    </dxf>
    <dxf>
      <alignment vertical="bottom"/>
    </dxf>
    <dxf>
      <alignment vertical="bottom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color rgb="FFFF0000"/>
      </font>
    </dxf>
    <dxf>
      <font>
        <color rgb="FFFF0000"/>
      </font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numFmt numFmtId="1" formatCode="0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numFmt numFmtId="14" formatCode="0.00%"/>
    </dxf>
    <dxf>
      <font>
        <color rgb="FFFF0000"/>
      </font>
    </dxf>
    <dxf>
      <font>
        <color rgb="FFFF0000"/>
      </font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>
          <bgColor theme="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numFmt numFmtId="13" formatCode="0%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4" formatCode="0.0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horizontal="center"/>
    </dxf>
    <dxf>
      <alignment horizontal="center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numFmt numFmtId="13" formatCode="0%"/>
    </dxf>
    <dxf>
      <numFmt numFmtId="14" formatCode="0.00%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istzraživanja eProstor ka lokalnim samoupravama.xlsx]Rezultati ankete!PivotTable12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i="1"/>
              <a:t>% JLS po regionu</a:t>
            </a:r>
            <a:endParaRPr lang="en-US" i="1"/>
          </a:p>
        </c:rich>
      </c:tx>
      <c:layout>
        <c:manualLayout>
          <c:xMode val="edge"/>
          <c:yMode val="edge"/>
          <c:x val="0.89487478780911822"/>
          <c:y val="5.54667735009549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0070C0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'Rezultati ankete'!$C$24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ankete'!$B$25:$B$29</c:f>
              <c:strCache>
                <c:ptCount val="4"/>
                <c:pt idx="0">
                  <c:v>Beograd</c:v>
                </c:pt>
                <c:pt idx="1">
                  <c:v>Južna i Istočna Srbija</c:v>
                </c:pt>
                <c:pt idx="2">
                  <c:v>Šumadija i Zapadna Srbija</c:v>
                </c:pt>
                <c:pt idx="3">
                  <c:v>Vojvodina</c:v>
                </c:pt>
              </c:strCache>
            </c:strRef>
          </c:cat>
          <c:val>
            <c:numRef>
              <c:f>'Rezultati ankete'!$C$25:$C$29</c:f>
              <c:numCache>
                <c:formatCode>0%</c:formatCode>
                <c:ptCount val="4"/>
                <c:pt idx="0">
                  <c:v>1.4084507042253521E-2</c:v>
                </c:pt>
                <c:pt idx="1">
                  <c:v>0.30985915492957744</c:v>
                </c:pt>
                <c:pt idx="2">
                  <c:v>0.352112676056338</c:v>
                </c:pt>
                <c:pt idx="3">
                  <c:v>0.323943661971831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D-46F1-A543-7F3CB0951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4779296"/>
        <c:axId val="2044768064"/>
      </c:barChart>
      <c:catAx>
        <c:axId val="204477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4768064"/>
        <c:crosses val="autoZero"/>
        <c:auto val="1"/>
        <c:lblAlgn val="ctr"/>
        <c:lblOffset val="100"/>
        <c:noMultiLvlLbl val="0"/>
      </c:catAx>
      <c:valAx>
        <c:axId val="204476806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04477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%</a:t>
            </a:r>
            <a:r>
              <a:rPr lang="sr-Latn-RS" sz="1000" i="1" baseline="0"/>
              <a:t> JLS - izazovi za digitalizaciju</a:t>
            </a:r>
          </a:p>
        </c:rich>
      </c:tx>
      <c:layout>
        <c:manualLayout>
          <c:xMode val="edge"/>
          <c:yMode val="edge"/>
          <c:x val="0.81124398879670245"/>
          <c:y val="2.830188679245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ankete'!$B$293:$B$297</c:f>
              <c:strCache>
                <c:ptCount val="5"/>
                <c:pt idx="0">
                  <c:v>Neodgovarajući propisi</c:v>
                </c:pt>
                <c:pt idx="1">
                  <c:v>Nepostojeći proces i standard izrade digitalnih prostornih i urbanističkih planova</c:v>
                </c:pt>
                <c:pt idx="2">
                  <c:v>Nedovoljan broj kadrova u JLS za sprovođenje postupka izrade planova digitalnim putem</c:v>
                </c:pt>
                <c:pt idx="3">
                  <c:v>Nedovoljno obučen kadar u JLS za sprovođenje postupka izrade planova digitalnim putem</c:v>
                </c:pt>
                <c:pt idx="4">
                  <c:v>Nedovoljno sredstava u budžetu JLS za izradu planova u odgovarajućim formatima</c:v>
                </c:pt>
              </c:strCache>
            </c:strRef>
          </c:cat>
          <c:val>
            <c:numRef>
              <c:f>'Rezultati ankete'!$D$293:$D$297</c:f>
              <c:numCache>
                <c:formatCode>0%</c:formatCode>
                <c:ptCount val="5"/>
                <c:pt idx="0">
                  <c:v>8.4507042253521125E-2</c:v>
                </c:pt>
                <c:pt idx="1">
                  <c:v>0.29577464788732394</c:v>
                </c:pt>
                <c:pt idx="2">
                  <c:v>0.6619718309859155</c:v>
                </c:pt>
                <c:pt idx="3">
                  <c:v>0.53521126760563376</c:v>
                </c:pt>
                <c:pt idx="4">
                  <c:v>0.45070422535211269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F-4570-ACB0-1C0235D66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8429488"/>
        <c:axId val="878429072"/>
      </c:barChart>
      <c:catAx>
        <c:axId val="87842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29072"/>
        <c:crosses val="autoZero"/>
        <c:auto val="1"/>
        <c:lblAlgn val="ctr"/>
        <c:lblOffset val="100"/>
        <c:noMultiLvlLbl val="0"/>
      </c:catAx>
      <c:valAx>
        <c:axId val="8784290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7842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[Rezultati istzraživanja eProstor ka lokalnim samoupravama.xlsx]Rezultati ankete!PivotTable23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%</a:t>
            </a:r>
            <a:r>
              <a:rPr lang="sr-Latn-RS" sz="1000" i="1" baseline="0"/>
              <a:t> JLS - Način rešavanja problema nedostatka kadrova</a:t>
            </a:r>
            <a:endParaRPr lang="en-US" sz="1000" i="1"/>
          </a:p>
        </c:rich>
      </c:tx>
      <c:layout>
        <c:manualLayout>
          <c:xMode val="edge"/>
          <c:yMode val="edge"/>
          <c:x val="0.64534900808229245"/>
          <c:y val="3.231597845601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tx2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tx2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6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tx2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'Rezultati ankete'!$H$313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93-4268-956D-06E2E612383A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893-4268-956D-06E2E612383A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893-4268-956D-06E2E612383A}"/>
              </c:ext>
            </c:extLst>
          </c:dPt>
          <c:dPt>
            <c:idx val="3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93-4268-956D-06E2E612383A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893-4268-956D-06E2E61238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ankete'!$G$314:$G$319</c:f>
              <c:strCache>
                <c:ptCount val="5"/>
                <c:pt idx="0">
                  <c:v>Nedostatak kadrova treba rešiti formiranjem zajedničkih službi sa drugim JLS za obavljanje ovih poslova;</c:v>
                </c:pt>
                <c:pt idx="1">
                  <c:v>Nedostatak kadrova treba rešiti ustupanjem ovih poslova privatnom sektoru;</c:v>
                </c:pt>
                <c:pt idx="2">
                  <c:v>Nedostatak kadrova treba rešiti ustupanjem ovih poslova najbližoj velikoj JLS ili gradu;</c:v>
                </c:pt>
                <c:pt idx="3">
                  <c:v>NE – smatramo da imamo potrebne kadrova za ove poslove;</c:v>
                </c:pt>
                <c:pt idx="4">
                  <c:v>Na drugi način</c:v>
                </c:pt>
              </c:strCache>
            </c:strRef>
          </c:cat>
          <c:val>
            <c:numRef>
              <c:f>'Rezultati ankete'!$H$314:$H$319</c:f>
              <c:numCache>
                <c:formatCode>0%</c:formatCode>
                <c:ptCount val="5"/>
                <c:pt idx="0">
                  <c:v>0.26760563380281688</c:v>
                </c:pt>
                <c:pt idx="1">
                  <c:v>0.15492957746478872</c:v>
                </c:pt>
                <c:pt idx="2">
                  <c:v>8.4507042253521125E-2</c:v>
                </c:pt>
                <c:pt idx="3">
                  <c:v>0.23943661971830985</c:v>
                </c:pt>
                <c:pt idx="4">
                  <c:v>0.25352112676056338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3-4268-956D-06E2E61238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[Rezultati istzraživanja eProstor ka lokalnim samoupravama.xlsx]Rezultati ankete!PivotTable24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Prosečan</a:t>
            </a:r>
            <a:r>
              <a:rPr lang="sr-Latn-RS" sz="1000" i="1" baseline="0"/>
              <a:t> broj zasedanja Komisije, %JLS</a:t>
            </a:r>
            <a:endParaRPr lang="en-US" sz="1000" i="1"/>
          </a:p>
        </c:rich>
      </c:tx>
      <c:layout>
        <c:manualLayout>
          <c:xMode val="edge"/>
          <c:yMode val="edge"/>
          <c:x val="0.76571986970684047"/>
          <c:y val="3.4026465028355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tx2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tx2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tx2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>
              <a:shade val="53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'Rezultati ankete'!$C$333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E65-426E-BBFC-AB4D48D804EB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65-426E-BBFC-AB4D48D804EB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E65-426E-BBFC-AB4D48D804EB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65-426E-BBFC-AB4D48D804EB}"/>
              </c:ext>
            </c:extLst>
          </c:dPt>
          <c:dPt>
            <c:idx val="4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3F-4A4B-9B5C-E5948DCD58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ankete'!$B$334:$B$339</c:f>
              <c:strCache>
                <c:ptCount val="5"/>
                <c:pt idx="0">
                  <c:v>Drugo</c:v>
                </c:pt>
                <c:pt idx="1">
                  <c:v>Jednom mesečno</c:v>
                </c:pt>
                <c:pt idx="2">
                  <c:v>Dva puta mesečno</c:v>
                </c:pt>
                <c:pt idx="3">
                  <c:v>Jednom nedeljno</c:v>
                </c:pt>
                <c:pt idx="4">
                  <c:v>Dva puta nedeljno</c:v>
                </c:pt>
              </c:strCache>
            </c:strRef>
          </c:cat>
          <c:val>
            <c:numRef>
              <c:f>'Rezultati ankete'!$C$334:$C$339</c:f>
              <c:numCache>
                <c:formatCode>0%</c:formatCode>
                <c:ptCount val="5"/>
                <c:pt idx="0">
                  <c:v>0.54929577464788737</c:v>
                </c:pt>
                <c:pt idx="1">
                  <c:v>0.323943661971831</c:v>
                </c:pt>
                <c:pt idx="2">
                  <c:v>7.0422535211267609E-2</c:v>
                </c:pt>
                <c:pt idx="3">
                  <c:v>4.2253521126760563E-2</c:v>
                </c:pt>
                <c:pt idx="4">
                  <c:v>1.4084507042253521E-2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26E-BBFC-AB4D48D804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20285208648598"/>
          <c:y val="0.31042406561183628"/>
          <c:w val="0.10892744107312319"/>
          <c:h val="0.319000342348510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[Rezultati istzraživanja eProstor ka lokalnim samoupravama.xlsx]Rezultati ankete!PivotTable27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% JLS - predsednik</a:t>
            </a:r>
            <a:r>
              <a:rPr lang="sr-Latn-RS" sz="1000" i="1" baseline="0"/>
              <a:t> Komisije</a:t>
            </a:r>
            <a:endParaRPr lang="en-US" sz="1000" i="1"/>
          </a:p>
        </c:rich>
      </c:tx>
      <c:layout>
        <c:manualLayout>
          <c:xMode val="edge"/>
          <c:yMode val="edge"/>
          <c:x val="0.81485975212002593"/>
          <c:y val="3.430531732418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tx2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tx2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tx2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'Rezultati ankete'!$C$358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1E2-4ECA-842A-FC4646FF510A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E2-4ECA-842A-FC4646FF510A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1E2-4ECA-842A-FC4646FF510A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E2-4ECA-842A-FC4646FF51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ankete'!$B$359:$B$363</c:f>
              <c:strCache>
                <c:ptCount val="4"/>
                <c:pt idx="0">
                  <c:v>Drugo lice</c:v>
                </c:pt>
                <c:pt idx="1">
                  <c:v>Eksterno angažovano lice</c:v>
                </c:pt>
                <c:pt idx="2">
                  <c:v>Glavni urbanista iz JLS</c:v>
                </c:pt>
                <c:pt idx="3">
                  <c:v>Glavni urbanista iz susednih/drugih JLS</c:v>
                </c:pt>
              </c:strCache>
            </c:strRef>
          </c:cat>
          <c:val>
            <c:numRef>
              <c:f>'Rezultati ankete'!$C$359:$C$363</c:f>
              <c:numCache>
                <c:formatCode>0%</c:formatCode>
                <c:ptCount val="4"/>
                <c:pt idx="0">
                  <c:v>0.57746478873239437</c:v>
                </c:pt>
                <c:pt idx="1">
                  <c:v>0.29577464788732394</c:v>
                </c:pt>
                <c:pt idx="2">
                  <c:v>0.11267605633802817</c:v>
                </c:pt>
                <c:pt idx="3">
                  <c:v>1.4084507042253521E-2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2-4ECA-842A-FC4646FF51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[Rezultati istzraživanja eProstor ka lokalnim samoupravama.xlsx]Rezultati ankete!PivotTable28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Kancelarija glavnog urbaniste,</a:t>
            </a:r>
            <a:r>
              <a:rPr lang="sr-Latn-RS" sz="1000" i="1" baseline="0"/>
              <a:t> % JLS</a:t>
            </a:r>
            <a:endParaRPr lang="en-US" sz="1000" i="1"/>
          </a:p>
        </c:rich>
      </c:tx>
      <c:layout>
        <c:manualLayout>
          <c:xMode val="edge"/>
          <c:yMode val="edge"/>
          <c:x val="0.77358383435251532"/>
          <c:y val="4.06276594240800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tx2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tx2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6243266456487188"/>
          <c:y val="5.488655480003958E-2"/>
          <c:w val="0.32414530156297411"/>
          <c:h val="0.89096311794059857"/>
        </c:manualLayout>
      </c:layout>
      <c:doughnutChart>
        <c:varyColors val="1"/>
        <c:ser>
          <c:idx val="0"/>
          <c:order val="0"/>
          <c:tx>
            <c:strRef>
              <c:f>'Rezultati ankete'!$C$378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BC-4448-8889-E2FA2F091E7A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7BC-4448-8889-E2FA2F091E7A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7BC-4448-8889-E2FA2F091E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ankete'!$B$379:$B$382</c:f>
              <c:strCache>
                <c:ptCount val="3"/>
                <c:pt idx="0">
                  <c:v>Do 2</c:v>
                </c:pt>
                <c:pt idx="1">
                  <c:v>6 do 10 zaposlenih</c:v>
                </c:pt>
                <c:pt idx="2">
                  <c:v>Glavni urbanista nema kancelariju/uspostavljenu službu</c:v>
                </c:pt>
              </c:strCache>
            </c:strRef>
          </c:cat>
          <c:val>
            <c:numRef>
              <c:f>'Rezultati ankete'!$C$379:$C$382</c:f>
              <c:numCache>
                <c:formatCode>0%</c:formatCode>
                <c:ptCount val="3"/>
                <c:pt idx="0">
                  <c:v>0.22222222222222221</c:v>
                </c:pt>
                <c:pt idx="1">
                  <c:v>0.1111111111111111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C-4448-8889-E2FA2F091E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44368098664343"/>
          <c:y val="0.39691146326637355"/>
          <c:w val="0.2869789186214558"/>
          <c:h val="0.181778651097697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[Rezultati istzraživanja eProstor ka lokalnim samoupravama.xlsx]Rezultati ankete!PivotTable1</c:name>
    <c:fmtId val="1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i="1"/>
              <a:t>Poslovnik</a:t>
            </a:r>
            <a:r>
              <a:rPr lang="en-US" sz="1000" i="1" baseline="0"/>
              <a:t> o radu Komisije, % JLS</a:t>
            </a:r>
            <a:endParaRPr lang="en-US" sz="1000" i="1"/>
          </a:p>
        </c:rich>
      </c:tx>
      <c:layout>
        <c:manualLayout>
          <c:xMode val="edge"/>
          <c:yMode val="edge"/>
          <c:x val="0.80261260564433379"/>
          <c:y val="2.8031151467116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tx2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0424021162384171"/>
          <c:y val="7.9478971036716695E-2"/>
          <c:w val="0.24935579516214698"/>
          <c:h val="0.8331866503557952"/>
        </c:manualLayout>
      </c:layout>
      <c:doughnutChart>
        <c:varyColors val="1"/>
        <c:ser>
          <c:idx val="0"/>
          <c:order val="0"/>
          <c:tx>
            <c:strRef>
              <c:f>'Rezultati ankete'!$C$392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0FA-4DF7-8E6B-1E9FC6AD3E27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FA-4DF7-8E6B-1E9FC6AD3E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ankete'!$B$393:$B$395</c:f>
              <c:strCache>
                <c:ptCount val="2"/>
                <c:pt idx="0">
                  <c:v>Da, ima Poslovnih o radu</c:v>
                </c:pt>
                <c:pt idx="1">
                  <c:v>Ne, nema Poslovnih o radu</c:v>
                </c:pt>
              </c:strCache>
            </c:strRef>
          </c:cat>
          <c:val>
            <c:numRef>
              <c:f>'Rezultati ankete'!$C$393:$C$395</c:f>
              <c:numCache>
                <c:formatCode>0%</c:formatCode>
                <c:ptCount val="2"/>
                <c:pt idx="0">
                  <c:v>0.85915492957746475</c:v>
                </c:pt>
                <c:pt idx="1">
                  <c:v>0.14084507042253522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A-4DF7-8E6B-1E9FC6AD3E2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23680831644572"/>
          <c:y val="0.402526921552749"/>
          <c:w val="0.14962929732015326"/>
          <c:h val="0.14770344078981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istzraživanja eProstor ka lokalnim samoupravama.xlsx]Rezultati ankete!PivotTable2</c:name>
    <c:fmtId val="1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i="1" baseline="0"/>
              <a:t>Komisija Poslovnikom predviđa elektronske sednice, % JLS</a:t>
            </a:r>
            <a:endParaRPr lang="en-US" i="1"/>
          </a:p>
        </c:rich>
      </c:tx>
      <c:layout>
        <c:manualLayout>
          <c:xMode val="edge"/>
          <c:yMode val="edge"/>
          <c:x val="0.5739026684164479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6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tx2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7457897539563957"/>
          <c:y val="6.4401949756280469E-2"/>
          <c:w val="0.27640690514473604"/>
          <c:h val="0.8715687712948923"/>
        </c:manualLayout>
      </c:layout>
      <c:doughnutChart>
        <c:varyColors val="1"/>
        <c:ser>
          <c:idx val="0"/>
          <c:order val="0"/>
          <c:tx>
            <c:strRef>
              <c:f>'Rezultati ankete'!$C$410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30-492C-A15D-7A6CE35A02CE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230-492C-A15D-7A6CE35A02CE}"/>
              </c:ext>
            </c:extLst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230-492C-A15D-7A6CE35A02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ankete'!$B$411:$B$414</c:f>
              <c:strCache>
                <c:ptCount val="3"/>
                <c:pt idx="0">
                  <c:v>Da, predviđene su elektronske sednice</c:v>
                </c:pt>
                <c:pt idx="1">
                  <c:v>DA predviđene su elektronske sednice ali samo u određenim slučajevima</c:v>
                </c:pt>
                <c:pt idx="2">
                  <c:v>NE, nisu predviđene el. Sednice</c:v>
                </c:pt>
              </c:strCache>
            </c:strRef>
          </c:cat>
          <c:val>
            <c:numRef>
              <c:f>'Rezultati ankete'!$C$411:$C$414</c:f>
              <c:numCache>
                <c:formatCode>0%</c:formatCode>
                <c:ptCount val="3"/>
                <c:pt idx="0">
                  <c:v>0.38028169014084506</c:v>
                </c:pt>
                <c:pt idx="1">
                  <c:v>0.25352112676056338</c:v>
                </c:pt>
                <c:pt idx="2">
                  <c:v>0.36619718309859156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0-492C-A15D-7A6CE35A02C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istzraživanja eProstor ka lokalnim samoupravama.xlsx]Rezultati ankete!PivotTable3</c:name>
    <c:fmtId val="1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i="1"/>
              <a:t>Zastupljenost</a:t>
            </a:r>
            <a:r>
              <a:rPr lang="sr-Latn-RS" i="1" baseline="0"/>
              <a:t> elektronskih sednica Komisije, %JLS</a:t>
            </a:r>
            <a:endParaRPr lang="en-US" i="1"/>
          </a:p>
        </c:rich>
      </c:tx>
      <c:layout>
        <c:manualLayout>
          <c:xMode val="edge"/>
          <c:yMode val="edge"/>
          <c:x val="0.6104649639816635"/>
          <c:y val="3.6511156186612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6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tx2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tx2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0719366366041181"/>
          <c:y val="9.2761016434811772E-2"/>
          <c:w val="0.26569589901458779"/>
          <c:h val="0.82295666895593422"/>
        </c:manualLayout>
      </c:layout>
      <c:doughnutChart>
        <c:varyColors val="1"/>
        <c:ser>
          <c:idx val="0"/>
          <c:order val="0"/>
          <c:tx>
            <c:strRef>
              <c:f>'Rezultati ankete'!$C$425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ECF-4F59-9D8D-48F9AD8B5F97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CF-4F59-9D8D-48F9AD8B5F97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ECF-4F59-9D8D-48F9AD8B5F97}"/>
              </c:ext>
            </c:extLst>
          </c:dPt>
          <c:dPt>
            <c:idx val="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CF-4F59-9D8D-48F9AD8B5F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ankete'!$B$426:$B$430</c:f>
              <c:strCache>
                <c:ptCount val="4"/>
                <c:pt idx="0">
                  <c:v>Često – gotovo svaka se održava elektronski</c:v>
                </c:pt>
                <c:pt idx="1">
                  <c:v>Povremeno</c:v>
                </c:pt>
                <c:pt idx="2">
                  <c:v>Retko – jedino u vanrednim slučajevima</c:v>
                </c:pt>
                <c:pt idx="3">
                  <c:v>Nikada</c:v>
                </c:pt>
              </c:strCache>
            </c:strRef>
          </c:cat>
          <c:val>
            <c:numRef>
              <c:f>'Rezultati ankete'!$C$426:$C$430</c:f>
              <c:numCache>
                <c:formatCode>0%</c:formatCode>
                <c:ptCount val="4"/>
                <c:pt idx="0">
                  <c:v>5.6338028169014086E-2</c:v>
                </c:pt>
                <c:pt idx="1">
                  <c:v>9.8591549295774641E-2</c:v>
                </c:pt>
                <c:pt idx="2">
                  <c:v>0.59154929577464788</c:v>
                </c:pt>
                <c:pt idx="3">
                  <c:v>0.25352112676056338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F-4F59-9D8D-48F9AD8B5F9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10997323762813"/>
          <c:y val="0.38032278362612881"/>
          <c:w val="0.23085335354691666"/>
          <c:h val="0.291578714647710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istzraživanja eProstor ka lokalnim samoupravama.xlsx]Rezultati ankete!PivotTable4</c:name>
    <c:fmtId val="2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i="1"/>
              <a:t>Drugi najčešći načini elektronskog</a:t>
            </a:r>
            <a:r>
              <a:rPr lang="sr-Latn-RS" i="1" baseline="0"/>
              <a:t> rada Komisije, % JLS</a:t>
            </a:r>
            <a:endParaRPr lang="en-US" i="1"/>
          </a:p>
        </c:rich>
      </c:tx>
      <c:layout>
        <c:manualLayout>
          <c:xMode val="edge"/>
          <c:yMode val="edge"/>
          <c:x val="0.57086221763263201"/>
          <c:y val="3.696098562628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6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rgbClr val="00B0F0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'Rezultati ankete'!$C$438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753-4457-8310-B62B8A20A448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53-4457-8310-B62B8A20A44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753-4457-8310-B62B8A20A448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53-4457-8310-B62B8A20A448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753-4457-8310-B62B8A20A4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ankete'!$B$439:$B$444</c:f>
              <c:strCache>
                <c:ptCount val="5"/>
                <c:pt idx="0">
                  <c:v>Razmenom elektronske pošte</c:v>
                </c:pt>
                <c:pt idx="1">
                  <c:v>Drugo</c:v>
                </c:pt>
                <c:pt idx="2">
                  <c:v>Grupni video poziv</c:v>
                </c:pt>
                <c:pt idx="3">
                  <c:v>Grupni audio poziv</c:v>
                </c:pt>
                <c:pt idx="4">
                  <c:v>Zajednički rad na online dokumentima</c:v>
                </c:pt>
              </c:strCache>
            </c:strRef>
          </c:cat>
          <c:val>
            <c:numRef>
              <c:f>'Rezultati ankete'!$C$439:$C$444</c:f>
              <c:numCache>
                <c:formatCode>0%</c:formatCode>
                <c:ptCount val="5"/>
                <c:pt idx="0">
                  <c:v>0.56338028169014087</c:v>
                </c:pt>
                <c:pt idx="1">
                  <c:v>0.23943661971830985</c:v>
                </c:pt>
                <c:pt idx="2">
                  <c:v>0.12676056338028169</c:v>
                </c:pt>
                <c:pt idx="3">
                  <c:v>5.6338028169014086E-2</c:v>
                </c:pt>
                <c:pt idx="4">
                  <c:v>1.4084507042253521E-2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3-4457-8310-B62B8A20A4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231852329934163"/>
          <c:y val="0.3269288104900645"/>
          <c:w val="0.20456672260229763"/>
          <c:h val="0.34651166550793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istzraživanja eProstor ka lokalnim samoupravama.xlsx]Rezultati ankete!PivotTable5</c:name>
    <c:fmtId val="2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i="1"/>
              <a:t>%</a:t>
            </a:r>
            <a:r>
              <a:rPr lang="sr-Latn-RS" i="1" baseline="0"/>
              <a:t> JLS koji poseduje tehničke uslove za el.sednice Komisije</a:t>
            </a:r>
            <a:endParaRPr lang="en-US" i="1"/>
          </a:p>
        </c:rich>
      </c:tx>
      <c:layout>
        <c:manualLayout>
          <c:xMode val="edge"/>
          <c:yMode val="edge"/>
          <c:x val="0.5547000659195781"/>
          <c:y val="4.0567951318458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6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tx2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6374381679547804"/>
          <c:y val="9.6817811566657599E-2"/>
          <c:w val="0.26349218048469064"/>
          <c:h val="0.81078628356039684"/>
        </c:manualLayout>
      </c:layout>
      <c:doughnutChart>
        <c:varyColors val="1"/>
        <c:ser>
          <c:idx val="0"/>
          <c:order val="0"/>
          <c:tx>
            <c:strRef>
              <c:f>'Rezultati ankete'!$C$456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BA-4A9E-B84B-A79AE43D30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BA-4A9E-B84B-A79AE43D3078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4BA-4A9E-B84B-A79AE43D30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ankete'!$B$457:$B$460</c:f>
              <c:strCache>
                <c:ptCount val="3"/>
                <c:pt idx="0">
                  <c:v>Ima svih uslova</c:v>
                </c:pt>
                <c:pt idx="1">
                  <c:v>Nema uslova</c:v>
                </c:pt>
                <c:pt idx="2">
                  <c:v>Drugo</c:v>
                </c:pt>
              </c:strCache>
            </c:strRef>
          </c:cat>
          <c:val>
            <c:numRef>
              <c:f>'Rezultati ankete'!$C$457:$C$460</c:f>
              <c:numCache>
                <c:formatCode>0%</c:formatCode>
                <c:ptCount val="3"/>
                <c:pt idx="0">
                  <c:v>0.54929577464788737</c:v>
                </c:pt>
                <c:pt idx="1">
                  <c:v>0.36619718309859156</c:v>
                </c:pt>
                <c:pt idx="2">
                  <c:v>8.4507042253521125E-2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A-4A9E-B84B-A79AE43D30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56254314618064"/>
          <c:y val="0.41777802622542365"/>
          <c:w val="9.4320120004775271E-2"/>
          <c:h val="0.193596001264660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Objavljivanje</a:t>
            </a:r>
            <a:r>
              <a:rPr lang="sr-Latn-RS" sz="1000" i="1" baseline="0"/>
              <a:t> početka rada na planu - % JLS</a:t>
            </a:r>
            <a:endParaRPr lang="en-US" sz="1000" i="1"/>
          </a:p>
        </c:rich>
      </c:tx>
      <c:layout>
        <c:manualLayout>
          <c:xMode val="edge"/>
          <c:yMode val="edge"/>
          <c:x val="0.81124398879670245"/>
          <c:y val="2.830188679245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'Rezultati ankete'!$B$48</c:f>
              <c:strCache>
                <c:ptCount val="1"/>
                <c:pt idx="0">
                  <c:v>Da, uvek se objavljuje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ankete'!$C$47:$G$47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ankete'!$C$48:$G$48</c:f>
              <c:numCache>
                <c:formatCode>0%</c:formatCode>
                <c:ptCount val="5"/>
                <c:pt idx="0">
                  <c:v>0.90140845070422537</c:v>
                </c:pt>
                <c:pt idx="1">
                  <c:v>0.25352112676056338</c:v>
                </c:pt>
                <c:pt idx="2">
                  <c:v>0.84507042253521125</c:v>
                </c:pt>
                <c:pt idx="3">
                  <c:v>0.78873239436619713</c:v>
                </c:pt>
                <c:pt idx="4">
                  <c:v>0.63380281690140849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B2F-A7B0-A4C503BD2FB2}"/>
            </c:ext>
          </c:extLst>
        </c:ser>
        <c:ser>
          <c:idx val="1"/>
          <c:order val="1"/>
          <c:tx>
            <c:strRef>
              <c:f>'Rezultati ankete'!$B$49</c:f>
              <c:strCache>
                <c:ptCount val="1"/>
                <c:pt idx="0">
                  <c:v>Objavljuje se samo za neku vrstu planova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ankete'!$C$47:$G$47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ankete'!$C$49:$G$49</c:f>
              <c:numCache>
                <c:formatCode>0%</c:formatCode>
                <c:ptCount val="5"/>
                <c:pt idx="0">
                  <c:v>5.6338028169014086E-2</c:v>
                </c:pt>
                <c:pt idx="1">
                  <c:v>4.2253521126760563E-2</c:v>
                </c:pt>
                <c:pt idx="2">
                  <c:v>0.11267605633802817</c:v>
                </c:pt>
                <c:pt idx="3">
                  <c:v>0.14084507042253522</c:v>
                </c:pt>
                <c:pt idx="4">
                  <c:v>0.15492957746478872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B2F-A7B0-A4C503BD2FB2}"/>
            </c:ext>
          </c:extLst>
        </c:ser>
        <c:ser>
          <c:idx val="2"/>
          <c:order val="2"/>
          <c:tx>
            <c:strRef>
              <c:f>'Rezultati ankete'!$B$50</c:f>
              <c:strCache>
                <c:ptCount val="1"/>
                <c:pt idx="0">
                  <c:v>Ne, niikada se ne objavljuje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'Rezultati ankete'!$C$47:$G$47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ankete'!$C$50:$G$50</c:f>
              <c:numCache>
                <c:formatCode>0%</c:formatCode>
                <c:ptCount val="5"/>
                <c:pt idx="0">
                  <c:v>2.8169014084507043E-2</c:v>
                </c:pt>
                <c:pt idx="1">
                  <c:v>2.8169014084507043E-2</c:v>
                </c:pt>
                <c:pt idx="2">
                  <c:v>2.8169014084507043E-2</c:v>
                </c:pt>
                <c:pt idx="3">
                  <c:v>2.8169014084507043E-2</c:v>
                </c:pt>
                <c:pt idx="4">
                  <c:v>0.12676056338028169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B2F-A7B0-A4C503BD2FB2}"/>
            </c:ext>
          </c:extLst>
        </c:ser>
        <c:ser>
          <c:idx val="3"/>
          <c:order val="3"/>
          <c:tx>
            <c:strRef>
              <c:f>'Rezultati ankete'!$B$51</c:f>
              <c:strCache>
                <c:ptCount val="1"/>
                <c:pt idx="0">
                  <c:v>Nemamo ovu vrstu plana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ankete'!$C$47:$G$47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ankete'!$C$51:$G$51</c:f>
              <c:numCache>
                <c:formatCode>0%</c:formatCode>
                <c:ptCount val="5"/>
                <c:pt idx="0">
                  <c:v>1.4084507042253521E-2</c:v>
                </c:pt>
                <c:pt idx="1">
                  <c:v>0.6619718309859155</c:v>
                </c:pt>
                <c:pt idx="2">
                  <c:v>1.4084507042253521E-2</c:v>
                </c:pt>
                <c:pt idx="3">
                  <c:v>2.8169014084507043E-2</c:v>
                </c:pt>
                <c:pt idx="4">
                  <c:v>8.4507042253521125E-2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CF-4B2F-A7B0-A4C503BD2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8429488"/>
        <c:axId val="878429072"/>
      </c:barChart>
      <c:catAx>
        <c:axId val="87842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29072"/>
        <c:crosses val="autoZero"/>
        <c:auto val="1"/>
        <c:lblAlgn val="ctr"/>
        <c:lblOffset val="100"/>
        <c:noMultiLvlLbl val="0"/>
      </c:catAx>
      <c:valAx>
        <c:axId val="8784290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7842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istzraživanja eProstor ka lokalnim samoupravama.xlsx]Rezultati ankete!PivotTable6</c:name>
    <c:fmtId val="2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i="1"/>
              <a:t>Snimanje sednica Komisije,</a:t>
            </a:r>
            <a:r>
              <a:rPr lang="sr-Latn-RS" i="1" baseline="0"/>
              <a:t> % JLS</a:t>
            </a:r>
            <a:endParaRPr lang="en-US" i="1"/>
          </a:p>
        </c:rich>
      </c:tx>
      <c:layout>
        <c:manualLayout>
          <c:xMode val="edge"/>
          <c:yMode val="edge"/>
          <c:x val="0.71568679495686793"/>
          <c:y val="5.94479830148619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6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tx2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1827691246623371"/>
          <c:y val="6.9589205506355584E-2"/>
          <c:w val="0.26441112080631596"/>
          <c:h val="0.84600331009579222"/>
        </c:manualLayout>
      </c:layout>
      <c:doughnutChart>
        <c:varyColors val="1"/>
        <c:ser>
          <c:idx val="0"/>
          <c:order val="0"/>
          <c:tx>
            <c:strRef>
              <c:f>'Rezultati ankete'!$C$476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FE-4393-A061-FC05675D764E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CFE-4393-A061-FC05675D764E}"/>
              </c:ext>
            </c:extLst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CFE-4393-A061-FC05675D76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ankete'!$B$477:$B$480</c:f>
              <c:strCache>
                <c:ptCount val="3"/>
                <c:pt idx="0">
                  <c:v>DA snima se svaka sednica</c:v>
                </c:pt>
                <c:pt idx="1">
                  <c:v>DA snimaju se pojedine sednice</c:v>
                </c:pt>
                <c:pt idx="2">
                  <c:v>NE, ne snimaju se sednice</c:v>
                </c:pt>
              </c:strCache>
            </c:strRef>
          </c:cat>
          <c:val>
            <c:numRef>
              <c:f>'Rezultati ankete'!$C$477:$C$480</c:f>
              <c:numCache>
                <c:formatCode>0%</c:formatCode>
                <c:ptCount val="3"/>
                <c:pt idx="0">
                  <c:v>0.23943661971830985</c:v>
                </c:pt>
                <c:pt idx="1">
                  <c:v>0.14084507042253522</c:v>
                </c:pt>
                <c:pt idx="2">
                  <c:v>0.61971830985915488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E-4393-A061-FC05675D76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istzraživanja eProstor ka lokalnim samoupravama.xlsx]Rezultati ankete!PivotTable7</c:name>
    <c:fmtId val="3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i="1"/>
              <a:t>Uslovi</a:t>
            </a:r>
            <a:r>
              <a:rPr lang="sr-Latn-RS" i="1" baseline="0"/>
              <a:t> za snimanje sednica Komisije, % JLS</a:t>
            </a:r>
            <a:endParaRPr lang="en-US" i="1"/>
          </a:p>
        </c:rich>
      </c:tx>
      <c:layout>
        <c:manualLayout>
          <c:xMode val="edge"/>
          <c:yMode val="edge"/>
          <c:x val="0.65677691678348282"/>
          <c:y val="4.5738045738045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6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1077984543791722"/>
          <c:y val="0.11430582611684974"/>
          <c:w val="0.25758954022209835"/>
          <c:h val="0.79006007824905466"/>
        </c:manualLayout>
      </c:layout>
      <c:doughnutChart>
        <c:varyColors val="1"/>
        <c:ser>
          <c:idx val="0"/>
          <c:order val="0"/>
          <c:tx>
            <c:strRef>
              <c:f>'Rezultati ankete'!$C$489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E6-4B1E-8B91-6CC1A5648712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00A-4D68-B083-112BD319EC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ankete'!$B$490:$B$492</c:f>
              <c:strCache>
                <c:ptCount val="2"/>
                <c:pt idx="0">
                  <c:v>DA, postoje svi uslovi</c:v>
                </c:pt>
                <c:pt idx="1">
                  <c:v>Ne, ne postoje svi uslovi</c:v>
                </c:pt>
              </c:strCache>
            </c:strRef>
          </c:cat>
          <c:val>
            <c:numRef>
              <c:f>'Rezultati ankete'!$C$490:$C$492</c:f>
              <c:numCache>
                <c:formatCode>0%</c:formatCode>
                <c:ptCount val="2"/>
                <c:pt idx="0">
                  <c:v>0.352112676056338</c:v>
                </c:pt>
                <c:pt idx="1">
                  <c:v>0.647887323943662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A-4D68-B083-112BD319EC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istzraživanja eProstor ka lokalnim samoupravama.xlsx]Rezultati ankete!PivotTable8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i="1"/>
              <a:t>Postojanje</a:t>
            </a:r>
            <a:r>
              <a:rPr lang="sr-Latn-RS" i="1" baseline="0"/>
              <a:t> inicijativa za objavljivanje snimaka sednica Komicije, % JLS</a:t>
            </a:r>
            <a:endParaRPr lang="en-US" i="1"/>
          </a:p>
        </c:rich>
      </c:tx>
      <c:layout>
        <c:manualLayout>
          <c:xMode val="edge"/>
          <c:yMode val="edge"/>
          <c:x val="0.4609693275349243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6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0133349420596242"/>
          <c:y val="9.2404491105278513E-2"/>
          <c:w val="0.24673052610595556"/>
          <c:h val="0.85727435112277617"/>
        </c:manualLayout>
      </c:layout>
      <c:doughnutChart>
        <c:varyColors val="1"/>
        <c:ser>
          <c:idx val="0"/>
          <c:order val="0"/>
          <c:tx>
            <c:strRef>
              <c:f>'Rezultati ankete'!$C$506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10-47A3-9B5C-76104E719445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A10-47A3-9B5C-76104E7194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ankete'!$B$507:$B$509</c:f>
              <c:strCache>
                <c:ptCount val="2"/>
                <c:pt idx="0">
                  <c:v>DA, bilo je inicijativa</c:v>
                </c:pt>
                <c:pt idx="1">
                  <c:v>NE, nije bilo inicijativa</c:v>
                </c:pt>
              </c:strCache>
            </c:strRef>
          </c:cat>
          <c:val>
            <c:numRef>
              <c:f>'Rezultati ankete'!$C$507:$C$509</c:f>
              <c:numCache>
                <c:formatCode>0%</c:formatCode>
                <c:ptCount val="2"/>
                <c:pt idx="0">
                  <c:v>2.8169014084507043E-2</c:v>
                </c:pt>
                <c:pt idx="1">
                  <c:v>0.971830985915493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0-47A3-9B5C-76104E71944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istzraživanja eProstor ka lokalnim samoupravama.xlsx]Rezultati ankete!PivotTable9</c:name>
    <c:fmtId val="3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i="1"/>
              <a:t>Postojanje</a:t>
            </a:r>
            <a:r>
              <a:rPr lang="sr-Latn-RS" i="1" baseline="0"/>
              <a:t> zastoja u radu Komisije usled Covid-a, % JLS</a:t>
            </a:r>
            <a:endParaRPr lang="en-US" i="1"/>
          </a:p>
        </c:rich>
      </c:tx>
      <c:layout>
        <c:manualLayout>
          <c:xMode val="edge"/>
          <c:yMode val="edge"/>
          <c:x val="0.5603368124681545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6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8695245649330522"/>
          <c:y val="7.3885972586759982E-2"/>
          <c:w val="0.24705971960309492"/>
          <c:h val="0.85727435112277617"/>
        </c:manualLayout>
      </c:layout>
      <c:doughnutChart>
        <c:varyColors val="1"/>
        <c:ser>
          <c:idx val="0"/>
          <c:order val="0"/>
          <c:tx>
            <c:strRef>
              <c:f>'Rezultati ankete'!$C$523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A1-44BF-9164-7B499110410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8A1-44BF-9164-7B49911041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ankete'!$B$524:$B$526</c:f>
              <c:strCache>
                <c:ptCount val="2"/>
                <c:pt idx="0">
                  <c:v>DA, bilo je zastoja</c:v>
                </c:pt>
                <c:pt idx="1">
                  <c:v>NE, nije bilo zastoja</c:v>
                </c:pt>
              </c:strCache>
            </c:strRef>
          </c:cat>
          <c:val>
            <c:numRef>
              <c:f>'Rezultati ankete'!$C$524:$C$526</c:f>
              <c:numCache>
                <c:formatCode>0%</c:formatCode>
                <c:ptCount val="2"/>
                <c:pt idx="0">
                  <c:v>0.29577464788732394</c:v>
                </c:pt>
                <c:pt idx="1">
                  <c:v>0.70422535211267601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1-44BF-9164-7B499110410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istzraživanja eProstor ka lokalnim samoupravama.xlsx]Rezultati ankete!PivotTable13</c:name>
    <c:fmtId val="4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i="1"/>
              <a:t>Koliko često Služba za urbanizam konsultuje Komisiju,</a:t>
            </a:r>
            <a:r>
              <a:rPr lang="sr-Latn-RS" i="1" baseline="0"/>
              <a:t> % JLS</a:t>
            </a:r>
            <a:endParaRPr lang="en-US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tx2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6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'Rezultati ankete'!$C$536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F7C-4CE2-850D-43445FF43CC1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7C-4CE2-850D-43445FF43CC1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F7C-4CE2-850D-43445FF43C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ankete'!$B$537:$B$540</c:f>
              <c:strCache>
                <c:ptCount val="3"/>
                <c:pt idx="0">
                  <c:v>Da, Služba konsultuje Komisiju često</c:v>
                </c:pt>
                <c:pt idx="1">
                  <c:v>Da, Služba konsultuje Komisiju ali samo izuzetno</c:v>
                </c:pt>
                <c:pt idx="2">
                  <c:v>Ne, Služba ne konsultuje Komisiju</c:v>
                </c:pt>
              </c:strCache>
            </c:strRef>
          </c:cat>
          <c:val>
            <c:numRef>
              <c:f>'Rezultati ankete'!$C$537:$C$540</c:f>
              <c:numCache>
                <c:formatCode>0%</c:formatCode>
                <c:ptCount val="3"/>
                <c:pt idx="0">
                  <c:v>0.46478873239436619</c:v>
                </c:pt>
                <c:pt idx="1">
                  <c:v>0.45070422535211269</c:v>
                </c:pt>
                <c:pt idx="2">
                  <c:v>8.4507042253521125E-2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C-4CE2-850D-43445FF43C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Organizacija konsultacija u procesu</a:t>
            </a:r>
            <a:r>
              <a:rPr lang="sr-Latn-RS" sz="1000" i="1" baseline="0"/>
              <a:t> zrade plana - % JLS</a:t>
            </a:r>
            <a:endParaRPr lang="en-US" sz="1000" i="1"/>
          </a:p>
        </c:rich>
      </c:tx>
      <c:layout>
        <c:manualLayout>
          <c:xMode val="edge"/>
          <c:yMode val="edge"/>
          <c:x val="0.81124398879670245"/>
          <c:y val="2.830188679245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'Rezultati ankete'!$B$77</c:f>
              <c:strCache>
                <c:ptCount val="1"/>
                <c:pt idx="0">
                  <c:v>Da - uvek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ankete'!$C$76:$G$76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ankete'!$C$77:$G$77</c:f>
              <c:numCache>
                <c:formatCode>0%</c:formatCode>
                <c:ptCount val="5"/>
                <c:pt idx="0">
                  <c:v>0.54929577464788737</c:v>
                </c:pt>
                <c:pt idx="1">
                  <c:v>0.15492957746478872</c:v>
                </c:pt>
                <c:pt idx="2">
                  <c:v>0.54929577464788737</c:v>
                </c:pt>
                <c:pt idx="3">
                  <c:v>0.50704225352112675</c:v>
                </c:pt>
                <c:pt idx="4">
                  <c:v>0.38028169014084506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4-42B7-A090-B25FCEDF8481}"/>
            </c:ext>
          </c:extLst>
        </c:ser>
        <c:ser>
          <c:idx val="1"/>
          <c:order val="1"/>
          <c:tx>
            <c:strRef>
              <c:f>'Rezultati ankete'!$B$78</c:f>
              <c:strCache>
                <c:ptCount val="1"/>
                <c:pt idx="0">
                  <c:v>Uglavnom da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ankete'!$C$76:$G$76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ankete'!$C$78:$G$78</c:f>
              <c:numCache>
                <c:formatCode>0%</c:formatCode>
                <c:ptCount val="5"/>
                <c:pt idx="0">
                  <c:v>0.25352112676056338</c:v>
                </c:pt>
                <c:pt idx="1">
                  <c:v>5.6338028169014086E-2</c:v>
                </c:pt>
                <c:pt idx="2">
                  <c:v>0.23943661971830985</c:v>
                </c:pt>
                <c:pt idx="3">
                  <c:v>0.22535211267605634</c:v>
                </c:pt>
                <c:pt idx="4">
                  <c:v>0.25352112676056338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4-42B7-A090-B25FCEDF8481}"/>
            </c:ext>
          </c:extLst>
        </c:ser>
        <c:ser>
          <c:idx val="2"/>
          <c:order val="2"/>
          <c:tx>
            <c:strRef>
              <c:f>'Rezultati ankete'!$B$79</c:f>
              <c:strCache>
                <c:ptCount val="1"/>
                <c:pt idx="0">
                  <c:v>Uglavnom ne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'Rezultati ankete'!$C$76:$G$76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ankete'!$C$79:$G$79</c:f>
              <c:numCache>
                <c:formatCode>0%</c:formatCode>
                <c:ptCount val="5"/>
                <c:pt idx="0">
                  <c:v>0.14084507042253522</c:v>
                </c:pt>
                <c:pt idx="1">
                  <c:v>7.0422535211267609E-2</c:v>
                </c:pt>
                <c:pt idx="2">
                  <c:v>0.15492957746478872</c:v>
                </c:pt>
                <c:pt idx="3">
                  <c:v>0.19718309859154928</c:v>
                </c:pt>
                <c:pt idx="4">
                  <c:v>0.18309859154929578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94-42B7-A090-B25FCEDF8481}"/>
            </c:ext>
          </c:extLst>
        </c:ser>
        <c:ser>
          <c:idx val="3"/>
          <c:order val="3"/>
          <c:tx>
            <c:strRef>
              <c:f>'Rezultati ankete'!$B$80</c:f>
              <c:strCache>
                <c:ptCount val="1"/>
                <c:pt idx="0">
                  <c:v>Nikada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ankete'!$C$76:$G$76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ankete'!$C$80:$G$80</c:f>
              <c:numCache>
                <c:formatCode>0%</c:formatCode>
                <c:ptCount val="5"/>
                <c:pt idx="0">
                  <c:v>5.6338028169014086E-2</c:v>
                </c:pt>
                <c:pt idx="1">
                  <c:v>4.2253521126760563E-2</c:v>
                </c:pt>
                <c:pt idx="2">
                  <c:v>4.2253521126760563E-2</c:v>
                </c:pt>
                <c:pt idx="3">
                  <c:v>2.8169014084507043E-2</c:v>
                </c:pt>
                <c:pt idx="4">
                  <c:v>5.6338028169014086E-2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94-42B7-A090-B25FCEDF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8429488"/>
        <c:axId val="878429072"/>
      </c:barChart>
      <c:catAx>
        <c:axId val="87842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29072"/>
        <c:crosses val="autoZero"/>
        <c:auto val="1"/>
        <c:lblAlgn val="ctr"/>
        <c:lblOffset val="100"/>
        <c:noMultiLvlLbl val="0"/>
      </c:catAx>
      <c:valAx>
        <c:axId val="8784290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7842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 baseline="0"/>
              <a:t>Prosečan broj uključenih građana/NVO - % JLS</a:t>
            </a:r>
            <a:endParaRPr lang="en-US" sz="1000" i="1"/>
          </a:p>
        </c:rich>
      </c:tx>
      <c:layout>
        <c:manualLayout>
          <c:xMode val="edge"/>
          <c:yMode val="edge"/>
          <c:x val="0.81124398879670245"/>
          <c:y val="2.830188679245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'Rezultati ankete'!$B$109</c:f>
              <c:strCache>
                <c:ptCount val="1"/>
                <c:pt idx="0">
                  <c:v>Manje od 10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ankete'!$C$108:$G$108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ankete'!$C$109:$G$109</c:f>
              <c:numCache>
                <c:formatCode>0%</c:formatCode>
                <c:ptCount val="5"/>
                <c:pt idx="0">
                  <c:v>0.42253521126760563</c:v>
                </c:pt>
                <c:pt idx="1">
                  <c:v>0.14084507042253522</c:v>
                </c:pt>
                <c:pt idx="2">
                  <c:v>0.40845070422535212</c:v>
                </c:pt>
                <c:pt idx="3">
                  <c:v>0.53521126760563376</c:v>
                </c:pt>
                <c:pt idx="4">
                  <c:v>0.53521126760563376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B-4D93-A6FF-35AA55B31221}"/>
            </c:ext>
          </c:extLst>
        </c:ser>
        <c:ser>
          <c:idx val="1"/>
          <c:order val="1"/>
          <c:tx>
            <c:strRef>
              <c:f>'Rezultati ankete'!$B$110</c:f>
              <c:strCache>
                <c:ptCount val="1"/>
                <c:pt idx="0">
                  <c:v>Od 10 do 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ankete'!$C$108:$G$108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ankete'!$C$110:$G$110</c:f>
              <c:numCache>
                <c:formatCode>0%</c:formatCode>
                <c:ptCount val="5"/>
                <c:pt idx="0">
                  <c:v>0.23943661971830985</c:v>
                </c:pt>
                <c:pt idx="1">
                  <c:v>4.2253521126760563E-2</c:v>
                </c:pt>
                <c:pt idx="2">
                  <c:v>0.21126760563380281</c:v>
                </c:pt>
                <c:pt idx="3">
                  <c:v>0.18309859154929578</c:v>
                </c:pt>
                <c:pt idx="4">
                  <c:v>8.4507042253521125E-2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B-4D93-A6FF-35AA55B31221}"/>
            </c:ext>
          </c:extLst>
        </c:ser>
        <c:ser>
          <c:idx val="2"/>
          <c:order val="2"/>
          <c:tx>
            <c:strRef>
              <c:f>'Rezultati ankete'!$B$111</c:f>
              <c:strCache>
                <c:ptCount val="1"/>
                <c:pt idx="0">
                  <c:v>Od 20 do 50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ankete'!$C$108:$G$108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ankete'!$C$111:$G$111</c:f>
              <c:numCache>
                <c:formatCode>0%</c:formatCode>
                <c:ptCount val="5"/>
                <c:pt idx="0">
                  <c:v>5.6338028169014086E-2</c:v>
                </c:pt>
                <c:pt idx="1">
                  <c:v>1.4084507042253521E-2</c:v>
                </c:pt>
                <c:pt idx="2">
                  <c:v>0.14084507042253522</c:v>
                </c:pt>
                <c:pt idx="3">
                  <c:v>5.6338028169014086E-2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B-4D93-A6FF-35AA55B31221}"/>
            </c:ext>
          </c:extLst>
        </c:ser>
        <c:ser>
          <c:idx val="3"/>
          <c:order val="3"/>
          <c:tx>
            <c:strRef>
              <c:f>'Rezultati ankete'!$B$112</c:f>
              <c:strCache>
                <c:ptCount val="1"/>
                <c:pt idx="0">
                  <c:v>Od 50 do 100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ankete'!$C$108:$G$108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ankete'!$C$112:$G$112</c:f>
              <c:numCache>
                <c:formatCode>0%</c:formatCode>
                <c:ptCount val="5"/>
                <c:pt idx="0">
                  <c:v>2.8169014084507043E-2</c:v>
                </c:pt>
                <c:pt idx="1">
                  <c:v>0</c:v>
                </c:pt>
                <c:pt idx="2">
                  <c:v>2.8169014084507043E-2</c:v>
                </c:pt>
                <c:pt idx="3">
                  <c:v>1.4084507042253521E-2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2B-4D93-A6FF-35AA55B31221}"/>
            </c:ext>
          </c:extLst>
        </c:ser>
        <c:ser>
          <c:idx val="4"/>
          <c:order val="4"/>
          <c:tx>
            <c:strRef>
              <c:f>'Rezultati ankete'!$B$113</c:f>
              <c:strCache>
                <c:ptCount val="1"/>
                <c:pt idx="0">
                  <c:v>Preko 100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ankete'!$C$108:$G$108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ankete'!$C$113:$G$113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1.4084507042253521E-2</c:v>
                </c:pt>
                <c:pt idx="3">
                  <c:v>1.4084507042253521E-2</c:v>
                </c:pt>
                <c:pt idx="4">
                  <c:v>1.4084507042253521E-2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2B-4D93-A6FF-35AA55B31221}"/>
            </c:ext>
          </c:extLst>
        </c:ser>
        <c:ser>
          <c:idx val="5"/>
          <c:order val="5"/>
          <c:tx>
            <c:strRef>
              <c:f>'Rezultati ankete'!$B$114</c:f>
              <c:strCache>
                <c:ptCount val="1"/>
                <c:pt idx="0">
                  <c:v>Nemamo ovu vrstu plana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ankete'!$C$108:$G$108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ankete'!$C$114:$G$114</c:f>
              <c:numCache>
                <c:formatCode>0%</c:formatCode>
                <c:ptCount val="5"/>
                <c:pt idx="0">
                  <c:v>4.2253521126760563E-2</c:v>
                </c:pt>
                <c:pt idx="1">
                  <c:v>0.6619718309859155</c:v>
                </c:pt>
                <c:pt idx="2">
                  <c:v>4.2253521126760563E-2</c:v>
                </c:pt>
                <c:pt idx="3">
                  <c:v>5.6338028169014086E-2</c:v>
                </c:pt>
                <c:pt idx="4">
                  <c:v>0.11267605633802817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2B-4D93-A6FF-35AA55B31221}"/>
            </c:ext>
          </c:extLst>
        </c:ser>
        <c:ser>
          <c:idx val="6"/>
          <c:order val="6"/>
          <c:tx>
            <c:strRef>
              <c:f>'Rezultati ankete'!$B$115</c:f>
              <c:strCache>
                <c:ptCount val="1"/>
                <c:pt idx="0">
                  <c:v>Nismo organizovali konsultacije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'Rezultati ankete'!$C$108:$G$108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ankete'!$C$115:$G$115</c:f>
              <c:numCache>
                <c:formatCode>0%</c:formatCode>
                <c:ptCount val="5"/>
                <c:pt idx="0">
                  <c:v>0.21126760563380281</c:v>
                </c:pt>
                <c:pt idx="1">
                  <c:v>0.11267605633802817</c:v>
                </c:pt>
                <c:pt idx="2">
                  <c:v>0.15492957746478872</c:v>
                </c:pt>
                <c:pt idx="3">
                  <c:v>0.12676056338028169</c:v>
                </c:pt>
                <c:pt idx="4">
                  <c:v>0.23943661971830985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2B-4D93-A6FF-35AA55B31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8429488"/>
        <c:axId val="878429072"/>
      </c:barChart>
      <c:catAx>
        <c:axId val="87842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29072"/>
        <c:crosses val="autoZero"/>
        <c:auto val="1"/>
        <c:lblAlgn val="ctr"/>
        <c:lblOffset val="100"/>
        <c:noMultiLvlLbl val="0"/>
      </c:catAx>
      <c:valAx>
        <c:axId val="8784290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7842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Prosečan broj dobijenih komentara </a:t>
            </a:r>
            <a:r>
              <a:rPr lang="sr-Latn-RS" sz="1000" i="1" baseline="0"/>
              <a:t>- % JLS</a:t>
            </a:r>
            <a:endParaRPr lang="en-US" sz="1000" i="1"/>
          </a:p>
        </c:rich>
      </c:tx>
      <c:layout>
        <c:manualLayout>
          <c:xMode val="edge"/>
          <c:yMode val="edge"/>
          <c:x val="0.81124398879670245"/>
          <c:y val="2.830188679245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'Rezultati ankete'!$B$145</c:f>
              <c:strCache>
                <c:ptCount val="1"/>
                <c:pt idx="0">
                  <c:v>Manje od 10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ankete'!$C$144:$G$144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ankete'!$C$145:$G$145</c:f>
              <c:numCache>
                <c:formatCode>0%</c:formatCode>
                <c:ptCount val="5"/>
                <c:pt idx="0">
                  <c:v>0.50704225352112675</c:v>
                </c:pt>
                <c:pt idx="1">
                  <c:v>7.0422535211267609E-2</c:v>
                </c:pt>
                <c:pt idx="2">
                  <c:v>0.52112676056338025</c:v>
                </c:pt>
                <c:pt idx="3">
                  <c:v>0.57746478873239437</c:v>
                </c:pt>
                <c:pt idx="4">
                  <c:v>0.46478873239436619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7-4124-9DED-91236A1B21A1}"/>
            </c:ext>
          </c:extLst>
        </c:ser>
        <c:ser>
          <c:idx val="1"/>
          <c:order val="1"/>
          <c:tx>
            <c:strRef>
              <c:f>'Rezultati ankete'!$B$146</c:f>
              <c:strCache>
                <c:ptCount val="1"/>
                <c:pt idx="0">
                  <c:v>Od 10 do 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ankete'!$C$144:$G$144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ankete'!$C$146:$G$146</c:f>
              <c:numCache>
                <c:formatCode>0%</c:formatCode>
                <c:ptCount val="5"/>
                <c:pt idx="0">
                  <c:v>0.12676056338028169</c:v>
                </c:pt>
                <c:pt idx="1">
                  <c:v>4.2253521126760563E-2</c:v>
                </c:pt>
                <c:pt idx="2">
                  <c:v>9.8591549295774641E-2</c:v>
                </c:pt>
                <c:pt idx="3">
                  <c:v>0.12676056338028169</c:v>
                </c:pt>
                <c:pt idx="4">
                  <c:v>4.2253521126760563E-2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7-4124-9DED-91236A1B21A1}"/>
            </c:ext>
          </c:extLst>
        </c:ser>
        <c:ser>
          <c:idx val="2"/>
          <c:order val="2"/>
          <c:tx>
            <c:strRef>
              <c:f>'Rezultati ankete'!$B$147</c:f>
              <c:strCache>
                <c:ptCount val="1"/>
                <c:pt idx="0">
                  <c:v>Od 20 do 50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ankete'!$C$144:$G$144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ankete'!$C$147:$G$147</c:f>
              <c:numCache>
                <c:formatCode>0%</c:formatCode>
                <c:ptCount val="5"/>
                <c:pt idx="0">
                  <c:v>5.6338028169014086E-2</c:v>
                </c:pt>
                <c:pt idx="1">
                  <c:v>2.8169014084507043E-2</c:v>
                </c:pt>
                <c:pt idx="2">
                  <c:v>9.8591549295774641E-2</c:v>
                </c:pt>
                <c:pt idx="3">
                  <c:v>2.8169014084507043E-2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57-4124-9DED-91236A1B21A1}"/>
            </c:ext>
          </c:extLst>
        </c:ser>
        <c:ser>
          <c:idx val="3"/>
          <c:order val="3"/>
          <c:tx>
            <c:strRef>
              <c:f>'Rezultati ankete'!$B$148</c:f>
              <c:strCache>
                <c:ptCount val="1"/>
                <c:pt idx="0">
                  <c:v>Od 50 do 100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ankete'!$C$144:$G$144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ankete'!$C$148:$G$148</c:f>
              <c:numCache>
                <c:formatCode>0%</c:formatCode>
                <c:ptCount val="5"/>
                <c:pt idx="0">
                  <c:v>1.4084507042253521E-2</c:v>
                </c:pt>
                <c:pt idx="1">
                  <c:v>0</c:v>
                </c:pt>
                <c:pt idx="2">
                  <c:v>4.2253521126760563E-2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57-4124-9DED-91236A1B21A1}"/>
            </c:ext>
          </c:extLst>
        </c:ser>
        <c:ser>
          <c:idx val="4"/>
          <c:order val="4"/>
          <c:tx>
            <c:strRef>
              <c:f>'Rezultati ankete'!$B$149</c:f>
              <c:strCache>
                <c:ptCount val="1"/>
                <c:pt idx="0">
                  <c:v>Preko 100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ankete'!$C$144:$G$144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ankete'!$C$149:$G$149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2.8169014084507043E-2</c:v>
                </c:pt>
                <c:pt idx="3">
                  <c:v>2.8169014084507043E-2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57-4124-9DED-91236A1B21A1}"/>
            </c:ext>
          </c:extLst>
        </c:ser>
        <c:ser>
          <c:idx val="5"/>
          <c:order val="5"/>
          <c:tx>
            <c:strRef>
              <c:f>'Rezultati ankete'!$B$150</c:f>
              <c:strCache>
                <c:ptCount val="1"/>
                <c:pt idx="0">
                  <c:v>Nemamo ovu vrstu plana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ankete'!$C$144:$G$144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ankete'!$C$150:$G$150</c:f>
              <c:numCache>
                <c:formatCode>0%</c:formatCode>
                <c:ptCount val="5"/>
                <c:pt idx="0">
                  <c:v>1.4084507042253521E-2</c:v>
                </c:pt>
                <c:pt idx="1">
                  <c:v>0.676056338028169</c:v>
                </c:pt>
                <c:pt idx="2">
                  <c:v>2.8169014084507043E-2</c:v>
                </c:pt>
                <c:pt idx="3">
                  <c:v>4.2253521126760563E-2</c:v>
                </c:pt>
                <c:pt idx="4">
                  <c:v>9.8591549295774641E-2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57-4124-9DED-91236A1B21A1}"/>
            </c:ext>
          </c:extLst>
        </c:ser>
        <c:ser>
          <c:idx val="6"/>
          <c:order val="6"/>
          <c:tx>
            <c:strRef>
              <c:f>'Rezultati ankete'!$B$151</c:f>
              <c:strCache>
                <c:ptCount val="1"/>
                <c:pt idx="0">
                  <c:v>Nismo organizovali konsultacije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'Rezultati ankete'!$C$144:$G$144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ankete'!$C$151:$G$151</c:f>
              <c:numCache>
                <c:formatCode>0%</c:formatCode>
                <c:ptCount val="5"/>
                <c:pt idx="0">
                  <c:v>0.11267605633802817</c:v>
                </c:pt>
                <c:pt idx="1">
                  <c:v>2.8169014084507043E-2</c:v>
                </c:pt>
                <c:pt idx="2">
                  <c:v>9.8591549295774641E-2</c:v>
                </c:pt>
                <c:pt idx="3">
                  <c:v>7.0422535211267609E-2</c:v>
                </c:pt>
                <c:pt idx="4">
                  <c:v>0.16901408450704225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57-4124-9DED-91236A1B2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8429488"/>
        <c:axId val="878429072"/>
      </c:barChart>
      <c:catAx>
        <c:axId val="87842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29072"/>
        <c:crosses val="autoZero"/>
        <c:auto val="1"/>
        <c:lblAlgn val="ctr"/>
        <c:lblOffset val="100"/>
        <c:noMultiLvlLbl val="0"/>
      </c:catAx>
      <c:valAx>
        <c:axId val="8784290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7842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Prosečan broj dobijenih komentara </a:t>
            </a:r>
            <a:r>
              <a:rPr lang="sr-Latn-RS" sz="1000" i="1" baseline="0"/>
              <a:t>- % JLS</a:t>
            </a:r>
            <a:endParaRPr lang="en-US" sz="1000" i="1"/>
          </a:p>
        </c:rich>
      </c:tx>
      <c:layout>
        <c:manualLayout>
          <c:xMode val="edge"/>
          <c:yMode val="edge"/>
          <c:x val="0.81124398879670245"/>
          <c:y val="2.830188679245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'Rezultati ankete'!$B$180</c:f>
              <c:strCache>
                <c:ptCount val="1"/>
                <c:pt idx="0">
                  <c:v>0%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ankete'!$C$179:$G$179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ankete'!$C$180:$G$180</c:f>
              <c:numCache>
                <c:formatCode>0%</c:formatCode>
                <c:ptCount val="5"/>
                <c:pt idx="0">
                  <c:v>0.12676056338028169</c:v>
                </c:pt>
                <c:pt idx="1">
                  <c:v>7.0422535211267609E-2</c:v>
                </c:pt>
                <c:pt idx="2">
                  <c:v>5.6338028169014086E-2</c:v>
                </c:pt>
                <c:pt idx="3">
                  <c:v>8.4507042253521125E-2</c:v>
                </c:pt>
                <c:pt idx="4">
                  <c:v>0.19718309859154928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E-42EC-B86D-6A39B5B3BB84}"/>
            </c:ext>
          </c:extLst>
        </c:ser>
        <c:ser>
          <c:idx val="1"/>
          <c:order val="1"/>
          <c:tx>
            <c:strRef>
              <c:f>'Rezultati ankete'!$B$181</c:f>
              <c:strCache>
                <c:ptCount val="1"/>
                <c:pt idx="0">
                  <c:v>Do 5%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ankete'!$C$179:$G$179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ankete'!$C$181:$G$181</c:f>
              <c:numCache>
                <c:formatCode>0%</c:formatCode>
                <c:ptCount val="5"/>
                <c:pt idx="0">
                  <c:v>0.16901408450704225</c:v>
                </c:pt>
                <c:pt idx="1">
                  <c:v>4.2253521126760563E-2</c:v>
                </c:pt>
                <c:pt idx="2">
                  <c:v>0.18309859154929578</c:v>
                </c:pt>
                <c:pt idx="3">
                  <c:v>0.21126760563380281</c:v>
                </c:pt>
                <c:pt idx="4">
                  <c:v>0.21126760563380281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E-42EC-B86D-6A39B5B3BB84}"/>
            </c:ext>
          </c:extLst>
        </c:ser>
        <c:ser>
          <c:idx val="2"/>
          <c:order val="2"/>
          <c:tx>
            <c:strRef>
              <c:f>'Rezultati ankete'!$B$182</c:f>
              <c:strCache>
                <c:ptCount val="1"/>
                <c:pt idx="0">
                  <c:v>Od 5 do 10%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ankete'!$C$179:$G$179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ankete'!$C$182:$G$182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CE-42EC-B86D-6A39B5B3BB84}"/>
            </c:ext>
          </c:extLst>
        </c:ser>
        <c:ser>
          <c:idx val="3"/>
          <c:order val="3"/>
          <c:tx>
            <c:strRef>
              <c:f>'Rezultati ankete'!$B$183</c:f>
              <c:strCache>
                <c:ptCount val="1"/>
                <c:pt idx="0">
                  <c:v>Od 10 do 30%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ankete'!$C$179:$G$179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ankete'!$C$183:$G$183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CE-42EC-B86D-6A39B5B3BB84}"/>
            </c:ext>
          </c:extLst>
        </c:ser>
        <c:ser>
          <c:idx val="4"/>
          <c:order val="4"/>
          <c:tx>
            <c:strRef>
              <c:f>'Rezultati ankete'!$B$184</c:f>
              <c:strCache>
                <c:ptCount val="1"/>
                <c:pt idx="0">
                  <c:v>Preko 30%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ankete'!$C$179:$G$179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ankete'!$C$184:$G$184</c:f>
              <c:numCache>
                <c:formatCode>0%</c:formatCode>
                <c:ptCount val="5"/>
                <c:pt idx="0">
                  <c:v>0.22535211267605634</c:v>
                </c:pt>
                <c:pt idx="1">
                  <c:v>5.6338028169014086E-2</c:v>
                </c:pt>
                <c:pt idx="2">
                  <c:v>0.323943661971831</c:v>
                </c:pt>
                <c:pt idx="3">
                  <c:v>0.25352112676056338</c:v>
                </c:pt>
                <c:pt idx="4">
                  <c:v>0.19718309859154928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CE-42EC-B86D-6A39B5B3BB84}"/>
            </c:ext>
          </c:extLst>
        </c:ser>
        <c:ser>
          <c:idx val="5"/>
          <c:order val="5"/>
          <c:tx>
            <c:strRef>
              <c:f>'Rezultati ankete'!$B$185</c:f>
              <c:strCache>
                <c:ptCount val="1"/>
                <c:pt idx="0">
                  <c:v>Nemamo ovu vrstu plana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ankete'!$C$179:$G$179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ankete'!$C$185:$G$185</c:f>
              <c:numCache>
                <c:formatCode>0%</c:formatCode>
                <c:ptCount val="5"/>
                <c:pt idx="0">
                  <c:v>1.4084507042253521E-2</c:v>
                </c:pt>
                <c:pt idx="1">
                  <c:v>0.676056338028169</c:v>
                </c:pt>
                <c:pt idx="2">
                  <c:v>2.8169014084507043E-2</c:v>
                </c:pt>
                <c:pt idx="3">
                  <c:v>4.2253521126760563E-2</c:v>
                </c:pt>
                <c:pt idx="4">
                  <c:v>9.8591549295774641E-2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CE-42EC-B86D-6A39B5B3BB84}"/>
            </c:ext>
          </c:extLst>
        </c:ser>
        <c:ser>
          <c:idx val="6"/>
          <c:order val="6"/>
          <c:tx>
            <c:strRef>
              <c:f>'Rezultati ankete'!$B$186</c:f>
              <c:strCache>
                <c:ptCount val="1"/>
                <c:pt idx="0">
                  <c:v>Nismo organizovali konsultacije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'Rezultati ankete'!$C$179:$G$179</c:f>
              <c:strCache>
                <c:ptCount val="5"/>
                <c:pt idx="0">
                  <c:v>Prostorni planovi</c:v>
                </c:pt>
                <c:pt idx="1">
                  <c:v>GUP</c:v>
                </c:pt>
                <c:pt idx="2">
                  <c:v>PGR</c:v>
                </c:pt>
                <c:pt idx="3">
                  <c:v>PDR</c:v>
                </c:pt>
                <c:pt idx="4">
                  <c:v>Urbanistički projekti</c:v>
                </c:pt>
              </c:strCache>
            </c:strRef>
          </c:cat>
          <c:val>
            <c:numRef>
              <c:f>'Rezultati ankete'!$C$186:$G$186</c:f>
              <c:numCache>
                <c:formatCode>0%</c:formatCode>
                <c:ptCount val="5"/>
                <c:pt idx="0">
                  <c:v>0.16901408450704225</c:v>
                </c:pt>
                <c:pt idx="1">
                  <c:v>7.0422535211267609E-2</c:v>
                </c:pt>
                <c:pt idx="2">
                  <c:v>0.12676056338028169</c:v>
                </c:pt>
                <c:pt idx="3">
                  <c:v>0.11267605633802817</c:v>
                </c:pt>
                <c:pt idx="4">
                  <c:v>0.18309859154929578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CE-42EC-B86D-6A39B5B3B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8429488"/>
        <c:axId val="878429072"/>
      </c:barChart>
      <c:catAx>
        <c:axId val="87842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29072"/>
        <c:crosses val="autoZero"/>
        <c:auto val="1"/>
        <c:lblAlgn val="ctr"/>
        <c:lblOffset val="100"/>
        <c:noMultiLvlLbl val="0"/>
      </c:catAx>
      <c:valAx>
        <c:axId val="8784290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7842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% JLS -</a:t>
            </a:r>
            <a:r>
              <a:rPr lang="sr-Latn-RS" sz="1000" i="1" baseline="0"/>
              <a:t> model organizacija konsultacija</a:t>
            </a:r>
            <a:endParaRPr lang="en-US" sz="1000" i="1"/>
          </a:p>
        </c:rich>
      </c:tx>
      <c:layout>
        <c:manualLayout>
          <c:xMode val="edge"/>
          <c:yMode val="edge"/>
          <c:x val="0.81124398879670245"/>
          <c:y val="2.830188679245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'Rezultati ankete'!$C$212</c:f>
              <c:strCache>
                <c:ptCount val="1"/>
                <c:pt idx="0">
                  <c:v>Uvek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ankete'!$B$213:$B$217</c:f>
              <c:strCache>
                <c:ptCount val="5"/>
                <c:pt idx="0">
                  <c:v>Ankete</c:v>
                </c:pt>
                <c:pt idx="1">
                  <c:v>Intervjui</c:v>
                </c:pt>
                <c:pt idx="2">
                  <c:v>Okrugli stolovi</c:v>
                </c:pt>
                <c:pt idx="3">
                  <c:v>Fokus grupe</c:v>
                </c:pt>
                <c:pt idx="4">
                  <c:v>Prikupljanje predloga putem internet stranice</c:v>
                </c:pt>
              </c:strCache>
            </c:strRef>
          </c:cat>
          <c:val>
            <c:numRef>
              <c:f>'Rezultati ankete'!$C$213:$C$217</c:f>
              <c:numCache>
                <c:formatCode>0%</c:formatCode>
                <c:ptCount val="5"/>
                <c:pt idx="0">
                  <c:v>5.6338028169014086E-2</c:v>
                </c:pt>
                <c:pt idx="1">
                  <c:v>0</c:v>
                </c:pt>
                <c:pt idx="2">
                  <c:v>2.8169014084507043E-2</c:v>
                </c:pt>
                <c:pt idx="3">
                  <c:v>1.4084507042253521E-2</c:v>
                </c:pt>
                <c:pt idx="4">
                  <c:v>0.14084507042253522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D-41DA-ADEF-461353F9E595}"/>
            </c:ext>
          </c:extLst>
        </c:ser>
        <c:ser>
          <c:idx val="1"/>
          <c:order val="1"/>
          <c:tx>
            <c:strRef>
              <c:f>'Rezultati ankete'!$D$212</c:f>
              <c:strCache>
                <c:ptCount val="1"/>
                <c:pt idx="0">
                  <c:v>Često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ankete'!$B$213:$B$217</c:f>
              <c:strCache>
                <c:ptCount val="5"/>
                <c:pt idx="0">
                  <c:v>Ankete</c:v>
                </c:pt>
                <c:pt idx="1">
                  <c:v>Intervjui</c:v>
                </c:pt>
                <c:pt idx="2">
                  <c:v>Okrugli stolovi</c:v>
                </c:pt>
                <c:pt idx="3">
                  <c:v>Fokus grupe</c:v>
                </c:pt>
                <c:pt idx="4">
                  <c:v>Prikupljanje predloga putem internet stranice</c:v>
                </c:pt>
              </c:strCache>
            </c:strRef>
          </c:cat>
          <c:val>
            <c:numRef>
              <c:f>'Rezultati ankete'!$D$213:$D$217</c:f>
              <c:numCache>
                <c:formatCode>0%</c:formatCode>
                <c:ptCount val="5"/>
                <c:pt idx="0">
                  <c:v>0.15492957746478872</c:v>
                </c:pt>
                <c:pt idx="1">
                  <c:v>8.4507042253521125E-2</c:v>
                </c:pt>
                <c:pt idx="2">
                  <c:v>0.25352112676056338</c:v>
                </c:pt>
                <c:pt idx="3">
                  <c:v>0.22535211267605634</c:v>
                </c:pt>
                <c:pt idx="4">
                  <c:v>0.18309859154929578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6D-41DA-ADEF-461353F9E595}"/>
            </c:ext>
          </c:extLst>
        </c:ser>
        <c:ser>
          <c:idx val="2"/>
          <c:order val="2"/>
          <c:tx>
            <c:strRef>
              <c:f>'Rezultati ankete'!$E$212</c:f>
              <c:strCache>
                <c:ptCount val="1"/>
                <c:pt idx="0">
                  <c:v>Retko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ankete'!$B$213:$B$217</c:f>
              <c:strCache>
                <c:ptCount val="5"/>
                <c:pt idx="0">
                  <c:v>Ankete</c:v>
                </c:pt>
                <c:pt idx="1">
                  <c:v>Intervjui</c:v>
                </c:pt>
                <c:pt idx="2">
                  <c:v>Okrugli stolovi</c:v>
                </c:pt>
                <c:pt idx="3">
                  <c:v>Fokus grupe</c:v>
                </c:pt>
                <c:pt idx="4">
                  <c:v>Prikupljanje predloga putem internet stranice</c:v>
                </c:pt>
              </c:strCache>
            </c:strRef>
          </c:cat>
          <c:val>
            <c:numRef>
              <c:f>'Rezultati ankete'!$E$213:$E$217</c:f>
              <c:numCache>
                <c:formatCode>0%</c:formatCode>
                <c:ptCount val="5"/>
                <c:pt idx="0">
                  <c:v>0.42253521126760563</c:v>
                </c:pt>
                <c:pt idx="1">
                  <c:v>0.352112676056338</c:v>
                </c:pt>
                <c:pt idx="2">
                  <c:v>0.43661971830985913</c:v>
                </c:pt>
                <c:pt idx="3">
                  <c:v>0.36619718309859156</c:v>
                </c:pt>
                <c:pt idx="4">
                  <c:v>0.39436619718309857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6D-41DA-ADEF-461353F9E595}"/>
            </c:ext>
          </c:extLst>
        </c:ser>
        <c:ser>
          <c:idx val="3"/>
          <c:order val="3"/>
          <c:tx>
            <c:strRef>
              <c:f>'Rezultati ankete'!$F$212</c:f>
              <c:strCache>
                <c:ptCount val="1"/>
                <c:pt idx="0">
                  <c:v>Nikada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ankete'!$B$213:$B$217</c:f>
              <c:strCache>
                <c:ptCount val="5"/>
                <c:pt idx="0">
                  <c:v>Ankete</c:v>
                </c:pt>
                <c:pt idx="1">
                  <c:v>Intervjui</c:v>
                </c:pt>
                <c:pt idx="2">
                  <c:v>Okrugli stolovi</c:v>
                </c:pt>
                <c:pt idx="3">
                  <c:v>Fokus grupe</c:v>
                </c:pt>
                <c:pt idx="4">
                  <c:v>Prikupljanje predloga putem internet stranice</c:v>
                </c:pt>
              </c:strCache>
            </c:strRef>
          </c:cat>
          <c:val>
            <c:numRef>
              <c:f>'Rezultati ankete'!$F$213:$F$217</c:f>
              <c:numCache>
                <c:formatCode>0%</c:formatCode>
                <c:ptCount val="5"/>
                <c:pt idx="0">
                  <c:v>0.36619718309859156</c:v>
                </c:pt>
                <c:pt idx="1">
                  <c:v>0.56338028169014087</c:v>
                </c:pt>
                <c:pt idx="2">
                  <c:v>0.28169014084507044</c:v>
                </c:pt>
                <c:pt idx="3">
                  <c:v>0.39436619718309857</c:v>
                </c:pt>
                <c:pt idx="4">
                  <c:v>0.28169014084507044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6D-41DA-ADEF-461353F9E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8429488"/>
        <c:axId val="878429072"/>
      </c:barChart>
      <c:catAx>
        <c:axId val="87842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29072"/>
        <c:crosses val="autoZero"/>
        <c:auto val="1"/>
        <c:lblAlgn val="ctr"/>
        <c:lblOffset val="100"/>
        <c:noMultiLvlLbl val="0"/>
      </c:catAx>
      <c:valAx>
        <c:axId val="8784290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7842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% JLS -</a:t>
            </a:r>
            <a:r>
              <a:rPr lang="sr-Latn-RS" sz="1000" i="1" baseline="0"/>
              <a:t> model organizacija konsultacija</a:t>
            </a:r>
            <a:endParaRPr lang="en-US" sz="1000" i="1"/>
          </a:p>
        </c:rich>
      </c:tx>
      <c:layout>
        <c:manualLayout>
          <c:xMode val="edge"/>
          <c:yMode val="edge"/>
          <c:x val="0.81124398879670245"/>
          <c:y val="2.830188679245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'Rezultati ankete'!$B$237:$B$241</c:f>
              <c:strCache>
                <c:ptCount val="5"/>
                <c:pt idx="0">
                  <c:v>Ankete</c:v>
                </c:pt>
                <c:pt idx="1">
                  <c:v>Intervjui</c:v>
                </c:pt>
                <c:pt idx="2">
                  <c:v>Okrugli stolovi</c:v>
                </c:pt>
                <c:pt idx="3">
                  <c:v>Fokus grupe</c:v>
                </c:pt>
                <c:pt idx="4">
                  <c:v>Prikupljanje predloga putem internet stranice</c:v>
                </c:pt>
              </c:strCache>
            </c:strRef>
          </c:cat>
          <c:val>
            <c:numRef>
              <c:f>'Rezultati ankete'!$D$237:$D$241</c:f>
              <c:numCache>
                <c:formatCode>0%</c:formatCode>
                <c:ptCount val="5"/>
                <c:pt idx="0">
                  <c:v>0.323943661971831</c:v>
                </c:pt>
                <c:pt idx="1">
                  <c:v>0.15492957746478872</c:v>
                </c:pt>
                <c:pt idx="2">
                  <c:v>0.46478873239436619</c:v>
                </c:pt>
                <c:pt idx="3">
                  <c:v>0.21126760563380281</c:v>
                </c:pt>
                <c:pt idx="4">
                  <c:v>0.38028169014084506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5-4B5A-8B8B-54A24C7F5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8429488"/>
        <c:axId val="878429072"/>
      </c:barChart>
      <c:catAx>
        <c:axId val="87842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29072"/>
        <c:crosses val="autoZero"/>
        <c:auto val="1"/>
        <c:lblAlgn val="ctr"/>
        <c:lblOffset val="100"/>
        <c:noMultiLvlLbl val="0"/>
      </c:catAx>
      <c:valAx>
        <c:axId val="8784290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7842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[Rezultati istzraživanja eProstor ka lokalnim samoupravama.xlsx]Rezultati ankete!PivotTable20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 i="1"/>
              <a:t>Učestalost PGR</a:t>
            </a:r>
            <a:r>
              <a:rPr lang="sr-Latn-RS" sz="1000" i="1" baseline="0"/>
              <a:t> koji predviđa razradu lokacija kroz urbanističke projekte, %JLS</a:t>
            </a:r>
            <a:endParaRPr lang="en-US" sz="1000" i="1"/>
          </a:p>
        </c:rich>
      </c:tx>
      <c:layout>
        <c:manualLayout>
          <c:xMode val="edge"/>
          <c:yMode val="edge"/>
          <c:x val="0.51190581309786609"/>
          <c:y val="2.768166089965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0070C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tx2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6">
              <a:lumMod val="20000"/>
              <a:lumOff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>
              <a:tint val="86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'Rezultati ankete'!$H$266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6A8-4A3C-A52D-2C9B9E8AFDC3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55-4B40-BDEF-7389B84656B1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6A8-4A3C-A52D-2C9B9E8AFDC3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A8-4A3C-A52D-2C9B9E8AFD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'Rezultati ankete'!$G$267:$G$271</c:f>
              <c:strCache>
                <c:ptCount val="4"/>
                <c:pt idx="0">
                  <c:v>Nije predviđeno uopšte</c:v>
                </c:pt>
                <c:pt idx="1">
                  <c:v>Predviđeno je samo za neke centralne stambene zone lokalne samouprave</c:v>
                </c:pt>
                <c:pt idx="2">
                  <c:v>Predviđeno je za veći broj lokacija na celoj teritoriji lokalne samouprave</c:v>
                </c:pt>
                <c:pt idx="3">
                  <c:v>U odsustvu planova detaljne regulacije, predviđena je obaveza izrade urbanističkih projekata za sve lokacije za koje se moraju precizirati parametri na nivou tih planova</c:v>
                </c:pt>
              </c:strCache>
            </c:strRef>
          </c:cat>
          <c:val>
            <c:numRef>
              <c:f>'Rezultati ankete'!$H$267:$H$271</c:f>
              <c:numCache>
                <c:formatCode>0%</c:formatCode>
                <c:ptCount val="4"/>
                <c:pt idx="0">
                  <c:v>1.4084507042253521E-2</c:v>
                </c:pt>
                <c:pt idx="1">
                  <c:v>0.25352112676056338</c:v>
                </c:pt>
                <c:pt idx="2">
                  <c:v>0.45070422535211269</c:v>
                </c:pt>
                <c:pt idx="3">
                  <c:v>0.28169014084507044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8-4A3C-A52D-2C9B9E8AFDC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659308314937451"/>
          <c:y val="0.24170176824782716"/>
          <c:w val="0.41869021339220014"/>
          <c:h val="0.53460698035582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9071</xdr:colOff>
      <xdr:row>21</xdr:row>
      <xdr:rowOff>177800</xdr:rowOff>
    </xdr:from>
    <xdr:to>
      <xdr:col>14</xdr:col>
      <xdr:colOff>0</xdr:colOff>
      <xdr:row>34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576EF53-2528-4D73-9C89-2DAD931D2D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596900</xdr:colOff>
      <xdr:row>51</xdr:row>
      <xdr:rowOff>177800</xdr:rowOff>
    </xdr:from>
    <xdr:to>
      <xdr:col>14</xdr:col>
      <xdr:colOff>0</xdr:colOff>
      <xdr:row>66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8BBAEF8-AB6B-4ABF-8924-0DA7CB1EE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13</xdr:col>
      <xdr:colOff>533400</xdr:colOff>
      <xdr:row>95</xdr:row>
      <xdr:rowOff>25400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072FBB-19E3-45B5-9F02-0C81842CD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14</xdr:col>
      <xdr:colOff>0</xdr:colOff>
      <xdr:row>130</xdr:row>
      <xdr:rowOff>25400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E0BB549-4A9A-4F4A-B503-59DC1762C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152</xdr:row>
      <xdr:rowOff>0</xdr:rowOff>
    </xdr:from>
    <xdr:to>
      <xdr:col>13</xdr:col>
      <xdr:colOff>520700</xdr:colOff>
      <xdr:row>166</xdr:row>
      <xdr:rowOff>25400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969E6ED-7906-45F0-8818-F9B196FB8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187</xdr:row>
      <xdr:rowOff>50800</xdr:rowOff>
    </xdr:from>
    <xdr:to>
      <xdr:col>13</xdr:col>
      <xdr:colOff>546100</xdr:colOff>
      <xdr:row>201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52585AB-5EFA-4C90-BA33-A3C01F9F5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14</xdr:col>
      <xdr:colOff>12700</xdr:colOff>
      <xdr:row>232</xdr:row>
      <xdr:rowOff>25400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E14E5B9-83C3-4E4A-92E9-C08C31F86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242</xdr:row>
      <xdr:rowOff>0</xdr:rowOff>
    </xdr:from>
    <xdr:to>
      <xdr:col>13</xdr:col>
      <xdr:colOff>533400</xdr:colOff>
      <xdr:row>256</xdr:row>
      <xdr:rowOff>25400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69B0B74-F148-4C77-A341-8A59B6C39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6350</xdr:colOff>
      <xdr:row>262</xdr:row>
      <xdr:rowOff>152400</xdr:rowOff>
    </xdr:from>
    <xdr:to>
      <xdr:col>13</xdr:col>
      <xdr:colOff>546100</xdr:colOff>
      <xdr:row>272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FC92BEC-24A9-4958-8818-95DA94F7B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685800</xdr:colOff>
      <xdr:row>289</xdr:row>
      <xdr:rowOff>127000</xdr:rowOff>
    </xdr:from>
    <xdr:to>
      <xdr:col>14</xdr:col>
      <xdr:colOff>0</xdr:colOff>
      <xdr:row>297</xdr:row>
      <xdr:rowOff>165100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559C0D6-C1C9-4C1B-B670-04F67DBAD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6350</xdr:colOff>
      <xdr:row>309</xdr:row>
      <xdr:rowOff>184150</xdr:rowOff>
    </xdr:from>
    <xdr:to>
      <xdr:col>14</xdr:col>
      <xdr:colOff>0</xdr:colOff>
      <xdr:row>325</xdr:row>
      <xdr:rowOff>25400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8CB09D1-375C-4683-8AF2-3CE3BD2D4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971550</xdr:colOff>
      <xdr:row>329</xdr:row>
      <xdr:rowOff>171450</xdr:rowOff>
    </xdr:from>
    <xdr:to>
      <xdr:col>13</xdr:col>
      <xdr:colOff>533400</xdr:colOff>
      <xdr:row>347</xdr:row>
      <xdr:rowOff>101600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264FC94-4A26-4268-B638-D17CAB60B7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19050</xdr:colOff>
      <xdr:row>355</xdr:row>
      <xdr:rowOff>31750</xdr:rowOff>
    </xdr:from>
    <xdr:to>
      <xdr:col>14</xdr:col>
      <xdr:colOff>0</xdr:colOff>
      <xdr:row>371</xdr:row>
      <xdr:rowOff>139700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63693302-0D29-41EA-8ED7-F83D1179B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31750</xdr:colOff>
      <xdr:row>372</xdr:row>
      <xdr:rowOff>158750</xdr:rowOff>
    </xdr:from>
    <xdr:to>
      <xdr:col>14</xdr:col>
      <xdr:colOff>0</xdr:colOff>
      <xdr:row>385</xdr:row>
      <xdr:rowOff>165100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A348FBB-1293-4E21-B228-1F4D8D885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57150</xdr:colOff>
      <xdr:row>386</xdr:row>
      <xdr:rowOff>158750</xdr:rowOff>
    </xdr:from>
    <xdr:to>
      <xdr:col>14</xdr:col>
      <xdr:colOff>0</xdr:colOff>
      <xdr:row>402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6CB72C-24C8-4367-983F-D602A7F18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44450</xdr:colOff>
      <xdr:row>404</xdr:row>
      <xdr:rowOff>95250</xdr:rowOff>
    </xdr:from>
    <xdr:to>
      <xdr:col>13</xdr:col>
      <xdr:colOff>520700</xdr:colOff>
      <xdr:row>418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D5FDDF-9224-4079-9CE3-DFE2A2854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69850</xdr:colOff>
      <xdr:row>419</xdr:row>
      <xdr:rowOff>19050</xdr:rowOff>
    </xdr:from>
    <xdr:to>
      <xdr:col>14</xdr:col>
      <xdr:colOff>12700</xdr:colOff>
      <xdr:row>433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EE653B4-1851-4B52-9268-5222D5C1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95250</xdr:colOff>
      <xdr:row>434</xdr:row>
      <xdr:rowOff>57150</xdr:rowOff>
    </xdr:from>
    <xdr:to>
      <xdr:col>14</xdr:col>
      <xdr:colOff>25400</xdr:colOff>
      <xdr:row>450</xdr:row>
      <xdr:rowOff>101600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D0F2DA6-71ED-4185-BBFB-63592B227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146050</xdr:colOff>
      <xdr:row>452</xdr:row>
      <xdr:rowOff>31750</xdr:rowOff>
    </xdr:from>
    <xdr:to>
      <xdr:col>14</xdr:col>
      <xdr:colOff>25400</xdr:colOff>
      <xdr:row>469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9484A02D-33DA-4E73-BF9B-D64A56D63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146050</xdr:colOff>
      <xdr:row>470</xdr:row>
      <xdr:rowOff>107950</xdr:rowOff>
    </xdr:from>
    <xdr:to>
      <xdr:col>13</xdr:col>
      <xdr:colOff>520700</xdr:colOff>
      <xdr:row>485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260663CD-8A47-4C1F-9BE1-1C455D0E7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133350</xdr:colOff>
      <xdr:row>485</xdr:row>
      <xdr:rowOff>158750</xdr:rowOff>
    </xdr:from>
    <xdr:to>
      <xdr:col>13</xdr:col>
      <xdr:colOff>533400</xdr:colOff>
      <xdr:row>501</xdr:row>
      <xdr:rowOff>165100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225ACBB7-1109-46B2-ACCF-43DB79BA8F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171450</xdr:colOff>
      <xdr:row>503</xdr:row>
      <xdr:rowOff>31750</xdr:rowOff>
    </xdr:from>
    <xdr:to>
      <xdr:col>13</xdr:col>
      <xdr:colOff>508000</xdr:colOff>
      <xdr:row>517</xdr:row>
      <xdr:rowOff>107950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C07082F0-520E-4154-A170-1EF9A7343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171450</xdr:colOff>
      <xdr:row>518</xdr:row>
      <xdr:rowOff>6350</xdr:rowOff>
    </xdr:from>
    <xdr:to>
      <xdr:col>13</xdr:col>
      <xdr:colOff>495300</xdr:colOff>
      <xdr:row>532</xdr:row>
      <xdr:rowOff>82550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69545A3-955E-4EDD-83DA-92E4D20A3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171450</xdr:colOff>
      <xdr:row>533</xdr:row>
      <xdr:rowOff>31750</xdr:rowOff>
    </xdr:from>
    <xdr:to>
      <xdr:col>13</xdr:col>
      <xdr:colOff>495300</xdr:colOff>
      <xdr:row>547</xdr:row>
      <xdr:rowOff>38100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9E2C0AD2-3610-40F2-93EC-D658C4B33F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lica Anđelković Đoković" refreshedDate="44401.991702662039" createdVersion="7" refreshedVersion="7" minRefreshableVersion="3" recordCount="71">
  <cacheSource type="worksheet">
    <worksheetSource ref="A2:DJ73" sheet="Sređena baza"/>
  </cacheSource>
  <cacheFields count="114">
    <cacheField name="Unesite naziv jedinice lokalne samouprave kojoj pripada vaša uprava?" numFmtId="0">
      <sharedItems/>
    </cacheField>
    <cacheField name="Region" numFmtId="0">
      <sharedItems count="4">
        <s v="Vojvodina"/>
        <s v="Šumadija i Zapadna Srbija"/>
        <s v="Južna i Istočna Srbija"/>
        <s v="Beograd"/>
      </sharedItems>
    </cacheField>
    <cacheField name="Grad/Opština" numFmtId="0">
      <sharedItems count="2">
        <s v="Opština"/>
        <s v="Grad"/>
      </sharedItems>
    </cacheField>
    <cacheField name="Molimo vas navedite naziv odeljenja u kome radite i vašu poziciju" numFmtId="0">
      <sharedItems/>
    </cacheField>
    <cacheField name="Prostorni plan JLS - Da li je objavljivan početak rada na važećim prostornim i urbanističkim planovima?" numFmtId="0">
      <sharedItems count="4">
        <s v="Da - uvek"/>
        <s v="Nemamo ovu vrstu plana"/>
        <s v="Samo za neke planove"/>
        <s v="Ne - nikada"/>
      </sharedItems>
    </cacheField>
    <cacheField name="Prostorni plan JLS - Da li prilikom izrade planova sprovodite konsultativni proces? (Konsultacije tokom izrade plana)" numFmtId="0">
      <sharedItems count="4">
        <s v="Da – uvek"/>
        <s v="Uglavnom da"/>
        <s v="Uglavnom ne"/>
        <s v="Nikada"/>
      </sharedItems>
    </cacheField>
    <cacheField name="Prostorni plan JLS - Koliko građana/privrednika/NVO je u proseku po jednom dokumentu konsultovano u prethodne tri godine?" numFmtId="0">
      <sharedItems count="6">
        <s v="10-20"/>
        <s v="manje od 10"/>
        <s v="Nisamo sprovodili konsultacije"/>
        <s v="20-50"/>
        <s v="Nemamo ovru vrstu plana"/>
        <s v="50-100"/>
      </sharedItems>
    </cacheField>
    <cacheField name="Prostorni plan JLS - Koliko predloga javnosti ste u proseku DOBIJALI u postupku konsultacija, u prethodne tri godine?" numFmtId="0">
      <sharedItems containsMixedTypes="1" containsNumber="1" containsInteger="1" minValue="0" maxValue="0" count="8">
        <s v="manje od 10"/>
        <s v="20-50"/>
        <s v="Nisamo sprovodili konsultacije"/>
        <s v="10-20"/>
        <n v="0"/>
        <s v="Nemamo ovru vrstu plana"/>
        <s v="N/A"/>
        <s v="50-100"/>
      </sharedItems>
    </cacheField>
    <cacheField name="Prostorni plan JLS - Koliko predloga javnosti ste u proseku PRIHVATALI u postupku konsultacija, u prethodne tri godine?" numFmtId="0">
      <sharedItems containsBlank="1" count="9">
        <s v="Od 10 do 30%"/>
        <s v="Preko 30%"/>
        <s v="Nisamo sprovodili konsultacije"/>
        <s v="Do 5%"/>
        <s v="Od 5 do 10%"/>
        <s v="0%"/>
        <s v="Nemamo ovru vrstu plana"/>
        <s v="N/A"/>
        <m u="1"/>
      </sharedItems>
    </cacheField>
    <cacheField name="GUP (generalni urbanistički plan) - Da li je objavljivan početak rada na važećim prostornim i urbanističkim planovima?" numFmtId="0">
      <sharedItems containsBlank="1"/>
    </cacheField>
    <cacheField name="GUP (generalni urbanistički plan) - Da li prilikom izrade planova sprovodite konsultativni proces? (Konsultacije tokom izrade plana)" numFmtId="0">
      <sharedItems containsBlank="1"/>
    </cacheField>
    <cacheField name="GUP (generalni urbanistički plan) - Koliko građana/privrednika/NVO je u proseku po jednom dokumentu konsultovano u prethodne tri godine?" numFmtId="0">
      <sharedItems containsBlank="1"/>
    </cacheField>
    <cacheField name="GUP (generalni urbanistički plan) - Koliko predloga javnosti ste u proseku DOBIJALI u postupku konsultacija, u prethodne tri godine?" numFmtId="0">
      <sharedItems containsBlank="1"/>
    </cacheField>
    <cacheField name="GUP (generalni urbanistički plan) - Koliko predloga javnosti ste u proseku PRIHVATALI u postupku konsultacija, u prethodne tri godine?" numFmtId="0">
      <sharedItems containsBlank="1"/>
    </cacheField>
    <cacheField name="PGR (planovi generalne regulacije) - Da li je objavljivan početak rada na važećim prostornim i urbanističkim planovima?" numFmtId="0">
      <sharedItems/>
    </cacheField>
    <cacheField name="PGR (planovi generalne regulacije) - Da li prilikom izrade planova sprovodite konsultativni proces? (Konsultacije tokom izrade plana)" numFmtId="0">
      <sharedItems/>
    </cacheField>
    <cacheField name="PGR (planovi generalne regulacije) - Koliko građana/privrednika/NVO je u proseku po jednom dokumentu konsultovano u prethodne tri godine?" numFmtId="0">
      <sharedItems/>
    </cacheField>
    <cacheField name="PGR (planovi generalne regulacije) - Koliko predloga javnosti ste u proseku DOBIJALI u postupku konsultacija, u prethodne tri godine?" numFmtId="0">
      <sharedItems/>
    </cacheField>
    <cacheField name="PGR (planovi generalne regulacije) - Koliko predloga javnosti ste u proseku PRIHVATALI u postupku konsultacija, u prethodne tri godine?" numFmtId="0">
      <sharedItems/>
    </cacheField>
    <cacheField name="PDR (planovi detaljne regulacije) - Da li je objavljivan početak rada na važećim prostornim i urbanističkim planovima?" numFmtId="0">
      <sharedItems containsBlank="1"/>
    </cacheField>
    <cacheField name="PDR (planovi detaljne regulacije) - Da li prilikom izrade planova sprovodite konsultativni proces? (Konsultacije tokom izrade plana)" numFmtId="0">
      <sharedItems containsBlank="1"/>
    </cacheField>
    <cacheField name="PDR (planovi detaljne regulacije) - Koliko građana/privrednika/NVO je u proseku po jednom dokumentu konsultovano u prethodne tri godine?" numFmtId="0">
      <sharedItems containsBlank="1"/>
    </cacheField>
    <cacheField name="PDR (planovi detaljne regulacije) - Koliko predloga javnosti ste u proseku DOBIJALI u postupku konsultacija, u prethodne tri godine?" numFmtId="0">
      <sharedItems containsBlank="1"/>
    </cacheField>
    <cacheField name="PDR (planovi detaljne regulacije) - Koliko predloga javnosti ste u proseku PRIHVATALI u postupku konsultacija, u prethodne tri godine?" numFmtId="0">
      <sharedItems containsBlank="1"/>
    </cacheField>
    <cacheField name="Urbanistički projekti - Da li je objavljivan početak rada na važećim prostornim i urbanističkim planovima?" numFmtId="0">
      <sharedItems/>
    </cacheField>
    <cacheField name="Urbanistički projekti - Da li prilikom izrade planova sprovodite konsultativni proces? (Konsultacije tokom izrade plana)" numFmtId="0">
      <sharedItems containsBlank="1"/>
    </cacheField>
    <cacheField name="Urbanistički projekti - Koliko građana/privrednika/NVO je u proseku po jednom dokumentu konsultovano u prethodne tri godine?" numFmtId="0">
      <sharedItems containsBlank="1"/>
    </cacheField>
    <cacheField name="Urbanistički projekti - Koliko predloga javnosti ste u proseku DOBIJALI u postupku konsultacija, u prethodne tri godine?" numFmtId="0">
      <sharedItems containsBlank="1"/>
    </cacheField>
    <cacheField name="Urbanistički projekti - Koliko predloga javnosti ste u proseku PRIHVATALI u postupku konsultacija, u prethodne tri godine?" numFmtId="0">
      <sharedItems containsBlank="1"/>
    </cacheField>
    <cacheField name="Prostorni plan JLS - Koliko MESECI u proseku prođe od objavljivanja početka rada na planu do njegovog usvajanja?" numFmtId="0">
      <sharedItems/>
    </cacheField>
    <cacheField name="Prostorni plan JLS - Koliko DANA u proseku traje pribavljanje uslova za planiranje i uređenje prostora od IJO?" numFmtId="0">
      <sharedItems/>
    </cacheField>
    <cacheField name="Prostorni plan JLS - Koliko u proseku MESECI traje izrada nacrta plana?" numFmtId="0">
      <sharedItems/>
    </cacheField>
    <cacheField name="Prostorni plan JLS - Koliko DANA u proseku traje pribavljanje saglasnosti od drugih organa?" numFmtId="0">
      <sharedItems/>
    </cacheField>
    <cacheField name="Prostorni plan JLS - Koliko DANA u proseku traje sprovođenje javnog uvida?" numFmtId="0">
      <sharedItems/>
    </cacheField>
    <cacheField name="Prostorni plan JLS - Koliko DANA u proseku traje donošenje odluke po primedbama izmnetim tokom javnog uvida?" numFmtId="0">
      <sharedItems/>
    </cacheField>
    <cacheField name="Prostorni plan JLS - Koliko često se dešava da Komisija/nadležni organ vrati plan na doradu uvaža?" numFmtId="0">
      <sharedItems/>
    </cacheField>
    <cacheField name="GUP (generalni urbanistički plan) - Koliko MESECI u proseku prođe od objavljivanja početka rada na planu do njegovog usvajanja?" numFmtId="0">
      <sharedItems containsBlank="1"/>
    </cacheField>
    <cacheField name="GUP (generalni urbanistički plan) - Koliko DANA u proseku traje pribavljanje uslova za planiranje i uređenje prostora od IJO?" numFmtId="0">
      <sharedItems containsBlank="1"/>
    </cacheField>
    <cacheField name="GUP (generalni urbanistički plan) - Koliko u proseku MESECI traje izrada nacrta plana?" numFmtId="0">
      <sharedItems containsBlank="1"/>
    </cacheField>
    <cacheField name="GUP (generalni urbanistički plan) - Koliko DANA u proseku traje pribavljanje saglasnosti od drugih organa?" numFmtId="0">
      <sharedItems containsBlank="1"/>
    </cacheField>
    <cacheField name="GUP (generalni urbanistički plan) - Koliko DANA u proseku traje sprovođenje javnog uvida?" numFmtId="0">
      <sharedItems containsBlank="1"/>
    </cacheField>
    <cacheField name="GUP (generalni urbanistički plan) - Koliko DANA u proseku traje donošenje odluke po primedbama izmnetim tokom javnog uvida?" numFmtId="0">
      <sharedItems containsBlank="1"/>
    </cacheField>
    <cacheField name="GUP (generalni urbanistički plan) - Koliko često se dešava da Komisija/nadležni organ vrati plan na doradu uvaža?" numFmtId="0">
      <sharedItems containsBlank="1"/>
    </cacheField>
    <cacheField name="PGR (planovi generalne regulacije) - Koliko MESECI u proseku prođe od objavljivanja početka rada na planu do njegovog usvajanja?" numFmtId="0">
      <sharedItems/>
    </cacheField>
    <cacheField name="PGR (planovi generalne regulacije) - Koliko DANA u proseku traje pribavljanje uslova za planiranje i uređenje prostora od IJO?" numFmtId="0">
      <sharedItems/>
    </cacheField>
    <cacheField name="PGR (planovi generalne regulacije) - Koliko u proseku MESECI traje izrada nacrta plana?" numFmtId="0">
      <sharedItems/>
    </cacheField>
    <cacheField name="PGR (planovi generalne regulacije) - Koliko DANA u proseku traje pribavljanje saglasnosti od drugih organa?" numFmtId="0">
      <sharedItems/>
    </cacheField>
    <cacheField name="PGR (planovi generalne regulacije) - Koliko DANA u proseku traje sprovođenje javnog uvida?" numFmtId="0">
      <sharedItems/>
    </cacheField>
    <cacheField name="PGR (planovi generalne regulacije) - Koliko DANA u proseku traje donošenje odluke po primedbama izmnetim tokom javnog uvida?" numFmtId="0">
      <sharedItems/>
    </cacheField>
    <cacheField name="PGR (planovi generalne regulacije) - Koliko često se dešava da Komisija/nadležni organ vrati plan na doradu uvaža?" numFmtId="0">
      <sharedItems/>
    </cacheField>
    <cacheField name="PDR (planovi detaljne regulacije) - Koliko MESECI u proseku prođe od objavljivanja početka rada na planu do njegovog usvajanja?" numFmtId="0">
      <sharedItems/>
    </cacheField>
    <cacheField name="PDR (planovi detaljne regulacije) - Koliko DANA u proseku traje pribavljanje uslova za planiranje i uređenje prostora od IJO?" numFmtId="0">
      <sharedItems/>
    </cacheField>
    <cacheField name="PDR (planovi detaljne regulacije) - Koliko u proseku MESECI traje izrada nacrta plana?" numFmtId="0">
      <sharedItems/>
    </cacheField>
    <cacheField name="PDR (planovi detaljne regulacije) - Koliko DANA u proseku traje pribavljanje saglasnosti od drugih organa?" numFmtId="0">
      <sharedItems/>
    </cacheField>
    <cacheField name="PDR (planovi detaljne regulacije) - Koliko DANA u proseku traje sprovođenje javnog uvida?" numFmtId="0">
      <sharedItems/>
    </cacheField>
    <cacheField name="PDR (planovi detaljne regulacije) - Koliko DANA u proseku traje donošenje odluke po primedbama izmnetim tokom javnog uvida?" numFmtId="0">
      <sharedItems/>
    </cacheField>
    <cacheField name="PDR (planovi detaljne regulacije) - Koliko često se dešava da Komisija/nadležni organ vrati plan na doradu uvaža?" numFmtId="0">
      <sharedItems containsBlank="1"/>
    </cacheField>
    <cacheField name="Urbanistički projekti - Koliko MESECI u proseku prođe od objavljivanja početka rada na planu do njegovog usvajanja?" numFmtId="0">
      <sharedItems containsBlank="1"/>
    </cacheField>
    <cacheField name="Urbanistički projekti - Koliko DANA u proseku traje pribavljanje uslova za planiranje i uređenje prostora od IJO?" numFmtId="0">
      <sharedItems containsBlank="1"/>
    </cacheField>
    <cacheField name="Urbanistički projekti - Koliko u proseku MESECI traje izrada nacrta plana?" numFmtId="0">
      <sharedItems containsBlank="1"/>
    </cacheField>
    <cacheField name="Urbanistički projekti - Koliko DANA u proseku traje pribavljanje saglasnosti od drugih organa?" numFmtId="0">
      <sharedItems containsBlank="1"/>
    </cacheField>
    <cacheField name="Urbanistički projekti - Koliko DANA u proseku traje sprovođenje javnog uvida?" numFmtId="0">
      <sharedItems containsBlank="1"/>
    </cacheField>
    <cacheField name="Urbanistički projekti - Koliko DANA u proseku traje donošenje odluke po primedbama izmnetim tokom javnog uvida?" numFmtId="0">
      <sharedItems containsBlank="1"/>
    </cacheField>
    <cacheField name="Urbanistički projekti - Koliko često se dešava da Komisija/nadležni organ vrati plan na doradu uvaža?" numFmtId="0">
      <sharedItems containsBlank="1"/>
    </cacheField>
    <cacheField name="Ankete" numFmtId="0">
      <sharedItems/>
    </cacheField>
    <cacheField name="Intervjui" numFmtId="0">
      <sharedItems/>
    </cacheField>
    <cacheField name="Okrugli stolovi" numFmtId="0">
      <sharedItems/>
    </cacheField>
    <cacheField name="Fokus grupe" numFmtId="0">
      <sharedItems/>
    </cacheField>
    <cacheField name="Prikupljanje predloga putem internet stranice" numFmtId="0">
      <sharedItems/>
    </cacheField>
    <cacheField name="Drugo – molimo vas precizirajte u komentaru" numFmtId="0">
      <sharedItems/>
    </cacheField>
    <cacheField name="Komentar:" numFmtId="0">
      <sharedItems containsBlank="1"/>
    </cacheField>
    <cacheField name="Ankete2" numFmtId="0">
      <sharedItems containsBlank="1"/>
    </cacheField>
    <cacheField name="Intervjui2" numFmtId="0">
      <sharedItems containsBlank="1"/>
    </cacheField>
    <cacheField name="Okrugli stolovi2" numFmtId="0">
      <sharedItems containsBlank="1"/>
    </cacheField>
    <cacheField name="Fokus grupe2" numFmtId="0">
      <sharedItems containsBlank="1"/>
    </cacheField>
    <cacheField name="Prikupljanje predloga putem internet stranice2" numFmtId="0">
      <sharedItems containsBlank="1"/>
    </cacheField>
    <cacheField name="Ne organizujemo konsultacije van ranog javnog uvida i javnog uvida" numFmtId="0">
      <sharedItems containsBlank="1"/>
    </cacheField>
    <cacheField name="Drugo - molim vas precizirajte u komentaru" numFmtId="0">
      <sharedItems containsBlank="1"/>
    </cacheField>
    <cacheField name="Molimo navedite IJO koji najčešće kasni i navedite koliko prosečno dana kasni" numFmtId="0">
      <sharedItems containsMixedTypes="1" containsNumber="1" containsInteger="1" minValue="0" maxValue="0" longText="1"/>
    </cacheField>
    <cacheField name="Molimo navedite drugog IJO koji najčešće kasni i navedite koliko prosečno dana kasni" numFmtId="0">
      <sharedItems containsBlank="1" containsMixedTypes="1" containsNumber="1" containsInteger="1" minValue="0" maxValue="0" longText="1"/>
    </cacheField>
    <cacheField name="Molimo navedite trećeg IJO koji najčešće kasni i navedite koliko prosečno dana kasni" numFmtId="0">
      <sharedItems containsBlank="1" containsMixedTypes="1" containsNumber="1" containsInteger="1" minValue="0" maxValue="0"/>
    </cacheField>
    <cacheField name="Koliki broj urbanističkih projekata je vaša uprava potvrdila u poslednjih 3 godine? " numFmtId="0">
      <sharedItems containsSemiMixedTypes="0" containsString="0" containsNumber="1" containsInteger="1" minValue="0" maxValue="170"/>
    </cacheField>
    <cacheField name="U kojoj meri je u vašim planovima generalne regulacije (PGR) predviđeno da se razrada lokacija vrši putem urbanističkih projekata?" numFmtId="0">
      <sharedItems count="4">
        <s v="Predviđeno je za veći broj lokacija na celoj teritoriji lokalne samouprave"/>
        <s v="U odsustvu planova detaljne regulacije, predviđena je obaveza izrade urbanističkih projekata za sve lokacije za koje se moraju precizirati parametri na nivou tih planova"/>
        <s v="Predviđeno je samo za neke centralne stambene zone lokalne samouprave"/>
        <s v="Nije predviđeno uopšte"/>
      </sharedItems>
    </cacheField>
    <cacheField name="Neodgovarajući propisi – specificirajte nazive propisa koji su problematični u komenatru" numFmtId="0">
      <sharedItems containsBlank="1"/>
    </cacheField>
    <cacheField name="Nepostojeći proces i standard izrade digitalnih prostornih i urbanističkih planova" numFmtId="0">
      <sharedItems containsBlank="1"/>
    </cacheField>
    <cacheField name="Nedovoljan broj kadrova u JLS za sprovođenje postupka izrade planova digitalnim putem" numFmtId="0">
      <sharedItems containsBlank="1"/>
    </cacheField>
    <cacheField name="Nedovoljno obučen kadar u JLS za sprovođenje postupka izrade planova digitalnim putem" numFmtId="0">
      <sharedItems containsBlank="1"/>
    </cacheField>
    <cacheField name="Nedovoljno sredstava u budžetu JLS za izradu planova u odgovarajućim formatima" numFmtId="0">
      <sharedItems containsBlank="1"/>
    </cacheField>
    <cacheField name="Drugo – precizirajte u komentaru:" numFmtId="0">
      <sharedItems containsBlank="1"/>
    </cacheField>
    <cacheField name="Po vašem mišljenju šta su preduslovi koji moraju da se ispune pre digitalizacije procedure kreiranja planova?" numFmtId="0">
      <sharedItems containsBlank="1" longText="1"/>
    </cacheField>
    <cacheField name="Ako smatrate da u vašoj upravi nedostaju kadrovi za sprovođenje elektronske procedure za izradu prostornih i urbanističkih planova, kao i za digitalizaciju prostornih i urbanističkih planova, a da nije moguće zaposliti ih, na koji način mislite da je najbolje da se reši ovaj izazov?" numFmtId="0">
      <sharedItems count="5">
        <s v="NE – smatramo da imamo potrebne kadrova za ove poslove;"/>
        <s v="Nedostatak kadrova treba rešiti formiranjem zajedničkih službi sa drugim JLS za obavljanje ovih poslova;"/>
        <s v="Nedostatak kadrova treba rešiti ustupanjem ovih poslova privatnom sektoru;"/>
        <s v="Na drugi način – precizirajte u komentaru"/>
        <s v="Nedostatak kadrova treba rešiti ustupanjem ovih poslova najbližoj velikoj JLS ili gradu;"/>
      </sharedItems>
    </cacheField>
    <cacheField name="Na drugi način – precizirajte u komentaru" numFmtId="0">
      <sharedItems containsBlank="1"/>
    </cacheField>
    <cacheField name="Koliko u proseku puta zaseda Komisija za planove? (zaokružite odgovor)" numFmtId="0">
      <sharedItems count="5">
        <s v="Drugo – precizirajte u komentaru"/>
        <s v="Dva puta mesečno"/>
        <s v="Jednom mesečno"/>
        <s v="Dva puta nedeljno"/>
        <s v="Jednom nedeljno"/>
      </sharedItems>
    </cacheField>
    <cacheField name="Komentar" numFmtId="0">
      <sharedItems containsBlank="1"/>
    </cacheField>
    <cacheField name="Koliko ukupno članova ima Komisija za planove? " numFmtId="0">
      <sharedItems containsSemiMixedTypes="0" containsString="0" containsNumber="1" containsInteger="1" minValue="3" maxValue="11"/>
    </cacheField>
    <cacheField name="Ko predsedava radom Komisije za planove?" numFmtId="0">
      <sharedItems count="4">
        <s v="Drugo lice – molimo vas precizirajte u komentaru"/>
        <s v="Eksterno angažovano lice"/>
        <s v="Glavni urbanista iz JLS"/>
        <s v="Glavni urbanista iz susednih/drugih JLS"/>
      </sharedItems>
    </cacheField>
    <cacheField name="Drugo lice – molimo vas precizirajte u komentaru" numFmtId="0">
      <sharedItems containsBlank="1"/>
    </cacheField>
    <cacheField name="Ukoliko Komisijom za planove predsedava glavni urbanista koliko lica radi u kancelariji Glavnog urbaniste na stručnim poslovima?" numFmtId="0">
      <sharedItems count="4">
        <s v="Do 2"/>
        <s v="Glavni urbanista nema kancelariju/uspostavljenu službu"/>
        <s v="6 do 10 zaposlenih"/>
        <s v="3-5 zaposlenih"/>
      </sharedItems>
    </cacheField>
    <cacheField name="Da li Komisija za planove ima usvojen Poslovnik o radu?" numFmtId="0">
      <sharedItems count="2">
        <s v="DA"/>
        <s v="NE"/>
      </sharedItems>
    </cacheField>
    <cacheField name="Ukoliko Komisija za planove ima usvojen Poslovnik o radu, da li je Poslovnikom predviđen online rad Komisije (elektronsko održavanje sednica)?" numFmtId="0">
      <sharedItems count="3">
        <s v="DA"/>
        <s v="NE"/>
        <s v="DA ali samo u određenim slučajevima – molimo vas u komentru precizirajte"/>
      </sharedItems>
    </cacheField>
    <cacheField name="Komentar:2" numFmtId="0">
      <sharedItems containsBlank="1"/>
    </cacheField>
    <cacheField name="Koliko često se sednice Komisije za planove organizuju elektronski?" numFmtId="0">
      <sharedItems count="4">
        <s v="Retko – jedino u vanrednim slučajevima"/>
        <s v="Nikada"/>
        <s v="Često – gotovo svaka se održava elektronski"/>
        <s v="Povremeno"/>
      </sharedItems>
    </cacheField>
    <cacheField name="Na koji način Komisija za planove radi online?" numFmtId="0">
      <sharedItems count="5">
        <s v="Razmenom elektronske pošte"/>
        <s v="Drugo – molimo vas precizirajte u komentaru"/>
        <s v="Grupni video poziv"/>
        <s v="Grupni audio poziv"/>
        <s v="Zajednički rad na online dokumentima"/>
      </sharedItems>
    </cacheField>
    <cacheField name="Drugo – molimo vas precizirajte u komentaru2" numFmtId="0">
      <sharedItems containsBlank="1" containsMixedTypes="1" containsNumber="1" containsInteger="1" minValue="0" maxValue="0"/>
    </cacheField>
    <cacheField name="Da li u vašoj JLS postoje svi tehnički uslovi za elektronsko održavanje sednica Komisije za planove (multimedijalna sala, internet, odgovarajući softveri za online sastanke i sl.)?" numFmtId="0">
      <sharedItems count="3">
        <s v="NE – molimo vas precizirajte u komentaru šta vam nedostaje od uslova"/>
        <s v="DA"/>
        <s v="Drugo"/>
      </sharedItems>
    </cacheField>
    <cacheField name="Komentar:3" numFmtId="0">
      <sharedItems containsBlank="1" containsMixedTypes="1" containsNumber="1" containsInteger="1" minValue="0" maxValue="0"/>
    </cacheField>
    <cacheField name="Da li sednice Komisije za planove snimaju (audio ili video zapis)?" numFmtId="0">
      <sharedItems count="3">
        <s v="NE"/>
        <s v="DA pojedine sednice"/>
        <s v="DA svaka sednica"/>
      </sharedItems>
    </cacheField>
    <cacheField name="Da li u vašoj lokalnoj samoupravi postoje uslovi za snimanje (audio ili video) sednica Komisije za planove tako da se snimak istovremeno uživo emituje na zvaničnoj internet stranici JLS ili u medijima (lokalni radio, lokalna TV, javni servis)?" numFmtId="0">
      <sharedItems count="2">
        <s v="NE - molimo vas specificirajte u komentaru"/>
        <s v="DA"/>
      </sharedItems>
    </cacheField>
    <cacheField name="Komentar:4" numFmtId="0">
      <sharedItems containsBlank="1"/>
    </cacheField>
    <cacheField name="Da li je bilo inicijativa (zvaničnih ili nezvaničnih) za snimanje i uživo prenošenje sednica Komisija za planove? " numFmtId="0">
      <sharedItems count="2">
        <s v="NE"/>
        <s v="DA"/>
      </sharedItems>
    </cacheField>
    <cacheField name="Ukoliko je vaša JLS imala inicijative za snimanje i uživo prenošenje sednica Komisija za planove, ko je podnosio ove inicijative?" numFmtId="0">
      <sharedItems/>
    </cacheField>
    <cacheField name="Drugo – molimo vas precizirajte u komentaru3" numFmtId="0">
      <sharedItems containsBlank="1" containsMixedTypes="1" containsNumber="1" containsInteger="1" minValue="0" maxValue="0"/>
    </cacheField>
    <cacheField name="U toku epidemije COVID-19, da li je bilo zastoja u radu Komisije za planove?" numFmtId="0">
      <sharedItems count="2">
        <s v="DA"/>
        <s v="NE"/>
      </sharedItems>
    </cacheField>
    <cacheField name="Da li lokalna služba za urbanizam konsultuje Komisiju za planove kao „stručno telo“ i traži mišljenja, stav ili neku drugu odluku od Komisije u postupku rešavanja predmeta (npr. mišljenje o primeni ili tumačenje planskih dokumenata, verifikacija idejnih rešenja u postupku primene urbanističkih projekata i sl.)?" numFmtId="0">
      <sharedItems count="3">
        <s v="Da, često"/>
        <s v="Da, samo izuzetno"/>
        <s v="N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s v="Senta"/>
    <x v="0"/>
    <x v="0"/>
    <s v="Odeljenje za građevinske i komunalne poslove, Odsek za urbanizam građevisnke i komunalne poslove, Rukovodilac Odseka"/>
    <x v="0"/>
    <x v="0"/>
    <x v="0"/>
    <x v="0"/>
    <x v="0"/>
    <s v="Nemamo ovu vrstu plana"/>
    <s v="Nemamo ovru vrstu plana"/>
    <s v="Nemamo ovru vrstu plana"/>
    <s v="Nemamo ovru vrstu plana"/>
    <s v="Nemamo ovru vrstu plana"/>
    <s v="Da - uvek"/>
    <s v="Da – uvek"/>
    <s v="10-20"/>
    <s v="manje od 10"/>
    <s v="Od 10 do 30%"/>
    <s v="Da - uvek"/>
    <s v="Da – uvek"/>
    <s v="10-20"/>
    <s v="manje od 10"/>
    <s v="Od 10 do 30%"/>
    <s v="Samo za neke planove"/>
    <s v="Uglavnom da"/>
    <s v="Nisamo sprovodili konsultacije"/>
    <s v="Nisamo sprovodili konsultacije"/>
    <s v="Nisamo sprovodili konsultacije"/>
    <s v="Preko 12"/>
    <s v="30-60"/>
    <s v="Preko 6"/>
    <s v="15-30 dana"/>
    <s v="16-30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30-60"/>
    <s v="Preko 6"/>
    <s v="15-30 dana"/>
    <s v="16-30"/>
    <s v="5-15"/>
    <s v="Često"/>
    <s v="3-6"/>
    <s v="30-60"/>
    <s v="3-6"/>
    <s v="15-30 dana"/>
    <s v="16-30"/>
    <s v="5-15"/>
    <s v="Često"/>
    <s v="3-6"/>
    <s v="30-60"/>
    <s v="Do 3"/>
    <s v="15-30 dana"/>
    <s v="0-7"/>
    <s v="5-15"/>
    <s v="Retko"/>
    <s v="Retko"/>
    <s v="Nikada"/>
    <s v="Često"/>
    <s v="Često"/>
    <s v="Uvek"/>
    <s v="Nikada"/>
    <m/>
    <m/>
    <m/>
    <s v="Okrugli stolovi"/>
    <m/>
    <s v="Prikupljanje predloga putem internet stranice"/>
    <m/>
    <m/>
    <s v="nemamo podatke 0"/>
    <s v="nemamo podatke 0"/>
    <s v="nemamo podatke"/>
    <n v="4"/>
    <x v="0"/>
    <m/>
    <m/>
    <m/>
    <m/>
    <m/>
    <s v="unos podataka u centralni registar i GML file"/>
    <s v="Saradnja sa obrađivačem plana"/>
    <x v="0"/>
    <m/>
    <x v="0"/>
    <s v="Kad saziva preedsednik Komisije"/>
    <n v="7"/>
    <x v="0"/>
    <s v="Načelnica za građevisnke i komunalne poslove"/>
    <x v="0"/>
    <x v="0"/>
    <x v="0"/>
    <m/>
    <x v="0"/>
    <x v="0"/>
    <m/>
    <x v="0"/>
    <s v="multimedija sala je nedostaje"/>
    <x v="0"/>
    <x v="0"/>
    <s v="još nismo imali slučaj"/>
    <x v="0"/>
    <s v="Drugo – molimo vas precizirajte u komentaru"/>
    <s v="Nije bio"/>
    <x v="0"/>
    <x v="0"/>
  </r>
  <r>
    <s v="Lučani"/>
    <x v="1"/>
    <x v="0"/>
    <s v="Odeljenje za urbanizam, građevinarstvo, imovinu i inspekcijske poslove; savetnik na poslovima građenja i urbanizma"/>
    <x v="0"/>
    <x v="1"/>
    <x v="1"/>
    <x v="1"/>
    <x v="1"/>
    <s v="Nemamo ovu vrstu plana"/>
    <s v="Nemamo ovru vrstu plana"/>
    <s v="Nemamo ovru vrstu plana"/>
    <s v="Nemamo ovru vrstu plana"/>
    <s v="Nemamo ovru vrstu plana"/>
    <s v="Da - uvek"/>
    <s v="Uglavnom da"/>
    <s v="manje od 10"/>
    <s v="20-50"/>
    <s v="Preko 30%"/>
    <s v="Da - uvek"/>
    <s v="Uglavnom da"/>
    <s v="manje od 10"/>
    <s v="manje od 10"/>
    <s v="Preko 30%"/>
    <s v="Da - uvek"/>
    <s v="Uglavnom da"/>
    <s v="manje od 10"/>
    <s v="manje od 10"/>
    <s v="Preko 30%"/>
    <s v="Preko 12"/>
    <s v="15-30"/>
    <s v="Preko 6"/>
    <s v="15-30 dana"/>
    <s v="16-30"/>
    <s v="Preko 15"/>
    <s v="Nikad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15-30"/>
    <s v="3-6"/>
    <s v="15-30 dana"/>
    <s v="16-30"/>
    <s v="Preko 15"/>
    <s v="Nikad"/>
    <s v="6-12"/>
    <s v="15-30"/>
    <s v="Preko 6"/>
    <s v="30-60 dana"/>
    <s v="16-30"/>
    <s v="Preko 15"/>
    <s v="Retko"/>
    <s v="3-6"/>
    <s v="Do 15"/>
    <s v="Do 3"/>
    <s v="15-30 dana"/>
    <s v="0-7"/>
    <s v="5-15"/>
    <s v="Retko"/>
    <s v="Nikada"/>
    <s v="Nikada"/>
    <s v="Često"/>
    <s v="Često"/>
    <s v="Retko"/>
    <s v="Nikada"/>
    <m/>
    <s v="Ankete"/>
    <s v="Intervjui"/>
    <s v="Okrugli stolovi"/>
    <m/>
    <m/>
    <m/>
    <m/>
    <s v="JVP - preko 30"/>
    <s v=" JP Srbijašume - preko 30 "/>
    <s v="Ministarstvo poljoprivrede -preko 30"/>
    <n v="6"/>
    <x v="1"/>
    <m/>
    <m/>
    <s v="Nedovoljan broj kadrova u JLS za sprovođenje postupka izrade planova digitalnim putem"/>
    <s v="Nedovoljno obučen kadar u JLS za sprovođenje postupka izrade planova digitalnim putem"/>
    <m/>
    <m/>
    <s v="obuka kadrova"/>
    <x v="1"/>
    <m/>
    <x v="0"/>
    <s v="po potrebi, 4-5 puta godišnje"/>
    <n v="7"/>
    <x v="1"/>
    <m/>
    <x v="1"/>
    <x v="1"/>
    <x v="1"/>
    <s v="nije usvojen Poslovnik o radu komisije"/>
    <x v="1"/>
    <x v="1"/>
    <s v="nije radila online"/>
    <x v="1"/>
    <m/>
    <x v="0"/>
    <x v="1"/>
    <s v="postoji mogućnost, ali nije postala praksa"/>
    <x v="0"/>
    <s v="Drugo – molimo vas precizirajte u komentaru"/>
    <s v="nije postojala inicijativa"/>
    <x v="0"/>
    <x v="0"/>
  </r>
  <r>
    <s v="Golubac"/>
    <x v="2"/>
    <x v="0"/>
    <s v="Načelnik opštinske uprave"/>
    <x v="0"/>
    <x v="2"/>
    <x v="2"/>
    <x v="2"/>
    <x v="2"/>
    <s v="Nemamo ovu vrstu plana"/>
    <s v="Nemamo ovru vrstu plana"/>
    <s v="Nemamo ovru vrstu plana"/>
    <s v="Nemamo ovru vrstu plana"/>
    <s v="Nemamo ovru vrstu plana"/>
    <s v="Da - uvek"/>
    <s v="Uglavnom ne"/>
    <s v="Nisamo sprovodili konsultacije"/>
    <s v="Nisamo sprovodili konsultacije"/>
    <s v="Nisamo sprovodili konsultacije"/>
    <s v="Da - uvek"/>
    <s v="Uglavnom ne"/>
    <s v="Nisamo sprovodili konsultacije"/>
    <s v="Nisamo sprovodili konsultacije"/>
    <s v="Nisamo sprovodili konsultacije"/>
    <s v="Da - uvek"/>
    <s v="Uglavnom ne"/>
    <s v="Nisamo sprovodili konsultacije"/>
    <s v="Nisamo sprovodili konsultacije"/>
    <s v="Nisamo sprovodili konsultacije"/>
    <s v="Preko 12"/>
    <s v="Preko 60"/>
    <s v="3-6"/>
    <s v="Preko 60 dana"/>
    <s v="Duže od 30 dana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30-60"/>
    <s v="3-6"/>
    <s v="Preko 60 dana"/>
    <s v="Duže od 30 dana"/>
    <s v="5-15"/>
    <s v="Retko"/>
    <s v="6-12"/>
    <s v="30-60"/>
    <s v="3-6"/>
    <s v="30-60 dana"/>
    <s v="Duže od 30 dana"/>
    <s v="5-15"/>
    <s v="Retko"/>
    <s v="3-6"/>
    <s v="15-30"/>
    <s v="Do 3"/>
    <s v="15-30 dana"/>
    <s v="8-15"/>
    <s v="Do 5"/>
    <s v="Često"/>
    <s v="Nikada"/>
    <s v="Nikada"/>
    <s v="Nikada"/>
    <s v="Nikada"/>
    <s v="Nikada"/>
    <s v="Nikada"/>
    <m/>
    <m/>
    <m/>
    <m/>
    <m/>
    <m/>
    <s v="Ne organizujemo konsultacije van ranog javnog uvida i javnog uvida"/>
    <m/>
    <s v="Zavod za zaštitu prorode Srbije-30 dana"/>
    <s v="Elektroprivreda Srbije-20"/>
    <s v="Srbijavode-10 dana"/>
    <n v="18"/>
    <x v="1"/>
    <m/>
    <s v="Nepostojeći proces i standard izrade digitalnih prostornih i urbanističkih planova"/>
    <s v="Nedovoljan broj kadrova u JLS za sprovođenje postupka izrade planova digitalnim putem"/>
    <s v="Nedovoljno obučen kadar u JLS za sprovođenje postupka izrade planova digitalnim putem"/>
    <m/>
    <m/>
    <s v="standardi izrade digitalnih planova i obučenost kadrova u JLS."/>
    <x v="2"/>
    <m/>
    <x v="0"/>
    <s v="po potrebi, jedanput u tri meseca"/>
    <n v="7"/>
    <x v="0"/>
    <s v="Načelnik opštinske uprave"/>
    <x v="1"/>
    <x v="1"/>
    <x v="1"/>
    <m/>
    <x v="0"/>
    <x v="2"/>
    <m/>
    <x v="0"/>
    <s v="miltimaedijalna sala i licencirani softver za online sastanke"/>
    <x v="0"/>
    <x v="0"/>
    <s v="ne postoje tehnički uslovi"/>
    <x v="0"/>
    <s v="Drugo – molimo vas precizirajte u komentaru"/>
    <s v="-----"/>
    <x v="0"/>
    <x v="1"/>
  </r>
  <r>
    <s v="Kučevo"/>
    <x v="2"/>
    <x v="0"/>
    <s v="Odeljenje za imovinsko pravne poslove, urbanizam i privredu - poslovi urbanizma"/>
    <x v="0"/>
    <x v="0"/>
    <x v="3"/>
    <x v="3"/>
    <x v="1"/>
    <s v="Nemamo ovu vrstu plana"/>
    <s v="Nemamo ovru vrstu plana"/>
    <s v="Nemamo ovru vrstu plana"/>
    <s v="Nemamo ovru vrstu plana"/>
    <s v="Nemamo ovru vrstu plana"/>
    <s v="Da - uvek"/>
    <s v="Da – uvek"/>
    <s v="20-50"/>
    <s v="manje od 10"/>
    <s v="Preko 30%"/>
    <s v="Da - uvek"/>
    <s v="Da – uvek"/>
    <s v="20-50"/>
    <s v="manje od 10"/>
    <s v="Preko 30%"/>
    <s v="Da - uvek"/>
    <s v="Da – uvek"/>
    <s v="10-20"/>
    <s v="manje od 10"/>
    <s v="Preko 30%"/>
    <s v="6-12"/>
    <s v="30-60"/>
    <s v="3-6"/>
    <s v="30-60 dana"/>
    <s v="16-30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3-6"/>
    <s v="15-30"/>
    <s v="Do 3"/>
    <s v="15-30 dana"/>
    <s v="16-30"/>
    <s v="5-15"/>
    <s v="Nikad"/>
    <s v="3-6"/>
    <s v="15-30"/>
    <s v="Do 3"/>
    <s v="15-30 dana"/>
    <s v="16-30"/>
    <s v="5-15"/>
    <s v="Nikad"/>
    <s v="3-6"/>
    <s v="15-30"/>
    <s v="Do 3"/>
    <s v="15-30 dana"/>
    <s v="16-30"/>
    <s v="5-15"/>
    <s v="Retko"/>
    <s v="Retko"/>
    <s v="Nikada"/>
    <s v="Često"/>
    <s v="Često"/>
    <s v="Često"/>
    <s v="Uvek"/>
    <s v="Pozivanje relevantnih ucesnika za podrucje koje se nalazi u obuhvatu plana na javne prezentacije"/>
    <m/>
    <m/>
    <s v="Okrugli stolovi"/>
    <s v="Fokus grupe"/>
    <s v="Prikupljanje predloga putem internet stranice"/>
    <m/>
    <m/>
    <n v="0"/>
    <n v="0"/>
    <n v="0"/>
    <n v="1"/>
    <x v="0"/>
    <m/>
    <s v="Nepostojeći proces i standard izrade digitalnih prostornih i urbanističkih planova"/>
    <m/>
    <s v="Nedovoljno obučen kadar u JLS za sprovođenje postupka izrade planova digitalnim putem"/>
    <s v="Nedovoljno sredstava u budžetu JLS za izradu planova u odgovarajućim formatima"/>
    <m/>
    <s v="Adekvatna obuka kadra za digitalizaciju"/>
    <x v="0"/>
    <m/>
    <x v="0"/>
    <s v="10 puta u toku godine"/>
    <n v="9"/>
    <x v="0"/>
    <s v="predsednik komisije za planove"/>
    <x v="1"/>
    <x v="0"/>
    <x v="1"/>
    <m/>
    <x v="0"/>
    <x v="2"/>
    <m/>
    <x v="1"/>
    <m/>
    <x v="1"/>
    <x v="0"/>
    <m/>
    <x v="0"/>
    <s v="Drugo – molimo vas precizirajte u komentaru"/>
    <s v="nije bilo slucajeva"/>
    <x v="1"/>
    <x v="0"/>
  </r>
  <r>
    <s v="Titel"/>
    <x v="0"/>
    <x v="0"/>
    <s v="Odeljenje za prostorno planiranje, urbanizam, građevinarstvo0 i zaštitu životne sredine"/>
    <x v="0"/>
    <x v="0"/>
    <x v="1"/>
    <x v="0"/>
    <x v="3"/>
    <s v="Da - uvek"/>
    <s v="Da – uvek"/>
    <s v="Nemamo ovru vrstu plana"/>
    <s v="Nemamo ovru vrstu plana"/>
    <s v="Nemamo ovru vrstu plana"/>
    <s v="Da - uvek"/>
    <s v="Da – uvek"/>
    <s v="manje od 10"/>
    <s v="manje od 10"/>
    <s v="Od 5 do 10%"/>
    <s v="Da - uvek"/>
    <s v="Da – uvek"/>
    <s v="Nemamo ovru vrstu plana"/>
    <s v="Nemamo ovru vrstu plana"/>
    <s v="Nemamo ovru vrstu plana"/>
    <s v="Da - uvek"/>
    <s v="Da – uvek"/>
    <s v="Nemamo ovru vrstu plana"/>
    <s v="Nemamo ovru vrstu plana"/>
    <s v="Nemamo ovru vrstu plana"/>
    <s v="Preko 12"/>
    <s v="30-60"/>
    <s v="3-6"/>
    <s v="15-30 dana"/>
    <s v="Duže od 30 dana"/>
    <s v="5-15"/>
    <s v="Često"/>
    <s v="Preko 12"/>
    <s v="30-60"/>
    <s v="3-6"/>
    <s v="15-30 dana"/>
    <s v="Duže od 30 dana"/>
    <s v="5-15"/>
    <s v="Često"/>
    <s v="Preko 12"/>
    <s v="30-60"/>
    <s v="3-6"/>
    <s v="15-30 dana"/>
    <s v="Duže od 30 dana"/>
    <s v="5-15"/>
    <s v="Često"/>
    <s v="Preko 12"/>
    <s v="30-60"/>
    <s v="3-6"/>
    <s v="15-30 dana"/>
    <s v="Duže od 30 dana"/>
    <s v="5-15"/>
    <s v="Često"/>
    <s v="Preko 12"/>
    <s v="30-60"/>
    <s v="3-6"/>
    <s v="15-30 dana"/>
    <s v="Duže od 30 dana"/>
    <s v="5-15"/>
    <s v="Često"/>
    <s v="Nikada"/>
    <s v="Nikada"/>
    <s v="Često"/>
    <s v="Retko"/>
    <s v="Retko"/>
    <s v="Nikada"/>
    <m/>
    <m/>
    <m/>
    <s v="Okrugli stolovi"/>
    <m/>
    <s v="Prikupljanje predloga putem internet stranice"/>
    <m/>
    <m/>
    <s v="/"/>
    <s v="/"/>
    <s v="/"/>
    <n v="1"/>
    <x v="1"/>
    <m/>
    <s v="Nepostojeći proces i standard izrade digitalnih prostornih i urbanističkih planova"/>
    <m/>
    <m/>
    <m/>
    <m/>
    <m/>
    <x v="0"/>
    <m/>
    <x v="0"/>
    <s v="po  potrebi "/>
    <n v="7"/>
    <x v="1"/>
    <m/>
    <x v="1"/>
    <x v="0"/>
    <x v="0"/>
    <m/>
    <x v="2"/>
    <x v="0"/>
    <m/>
    <x v="1"/>
    <m/>
    <x v="1"/>
    <x v="0"/>
    <s v="nista od navedenog "/>
    <x v="0"/>
    <s v="Drugo – molimo vas precizirajte u komentaru"/>
    <s v="niko"/>
    <x v="0"/>
    <x v="2"/>
  </r>
  <r>
    <s v="Vrnjačka Banja"/>
    <x v="1"/>
    <x v="0"/>
    <s v="Odsek za urbanizam, ekološke, imovinsko-pravne i stambene poslove"/>
    <x v="0"/>
    <x v="1"/>
    <x v="0"/>
    <x v="3"/>
    <x v="1"/>
    <s v="Nemamo ovu vrstu plana"/>
    <s v="Nemamo ovru vrstu plana"/>
    <s v="Nemamo ovru vrstu plana"/>
    <s v="Nemamo ovru vrstu plana"/>
    <s v="Nemamo ovru vrstu plana"/>
    <s v="Da - uvek"/>
    <s v="Da – uvek"/>
    <s v="20-50"/>
    <s v="20-50"/>
    <s v="Preko 30%"/>
    <s v="Da - uvek"/>
    <s v="Da – uvek"/>
    <s v="10-20"/>
    <s v="10-20"/>
    <s v="Preko 30%"/>
    <s v="Da - uvek"/>
    <s v="Uglavnom da"/>
    <s v="manje od 10"/>
    <s v="manje od 10"/>
    <s v="Od 10 do 30%"/>
    <s v="3-6"/>
    <s v="15-30"/>
    <s v="3-6"/>
    <s v="15-30 dana"/>
    <s v="16-30"/>
    <s v="Preko 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3-6"/>
    <s v="15-30"/>
    <s v="3-6"/>
    <s v="15-30 dana"/>
    <s v="16-30"/>
    <s v="Preko 15"/>
    <s v="Retko"/>
    <s v="3-6"/>
    <s v="15-30"/>
    <s v="3-6"/>
    <s v="15-30 dana"/>
    <s v="16-30"/>
    <s v="Preko 15"/>
    <s v="Retko"/>
    <s v="3-6"/>
    <s v="15-30"/>
    <s v="3-6"/>
    <s v="15-30 dana"/>
    <s v="0-7"/>
    <s v="5-15"/>
    <s v="Retko"/>
    <s v="Retko"/>
    <s v="Retko"/>
    <s v="Često"/>
    <s v="Retko"/>
    <s v="Uvek"/>
    <s v="Uvek"/>
    <m/>
    <m/>
    <m/>
    <s v="Okrugli stolovi"/>
    <m/>
    <s v="Prikupljanje predloga putem internet stranice"/>
    <m/>
    <m/>
    <s v="EPS-60 dana"/>
    <s v="Telekom-10 dana"/>
    <m/>
    <n v="50"/>
    <x v="0"/>
    <m/>
    <m/>
    <s v="Nedovoljan broj kadrova u JLS za sprovođenje postupka izrade planova digitalnim putem"/>
    <s v="Nedovoljno obučen kadar u JLS za sprovođenje postupka izrade planova digitalnim putem"/>
    <m/>
    <m/>
    <m/>
    <x v="3"/>
    <s v="zapošljavanjem odgovarajućeg kadra"/>
    <x v="1"/>
    <m/>
    <n v="5"/>
    <x v="0"/>
    <s v="diplomirani građevinski inženjer"/>
    <x v="1"/>
    <x v="0"/>
    <x v="2"/>
    <s v="predviđene su elektronske i telefonske sednice ukoliko neko od članova komisije nije u mogućnosti da prisustvuje"/>
    <x v="0"/>
    <x v="3"/>
    <m/>
    <x v="1"/>
    <m/>
    <x v="2"/>
    <x v="1"/>
    <m/>
    <x v="0"/>
    <s v="Drugo – molimo vas precizirajte u komentaru"/>
    <s v="nije imala inicijative"/>
    <x v="1"/>
    <x v="0"/>
  </r>
  <r>
    <s v="Kladovo"/>
    <x v="1"/>
    <x v="0"/>
    <s v="Odeljenje za urbanizam , građevinarstvo i planiranje ; rukovodilac Odeljenja"/>
    <x v="0"/>
    <x v="0"/>
    <x v="2"/>
    <x v="4"/>
    <x v="2"/>
    <s v="Nemamo ovu vrstu plana"/>
    <s v="Nemamo ovru vrstu plana"/>
    <s v="Nemamo ovru vrstu plana"/>
    <s v="Nemamo ovru vrstu plana"/>
    <s v="Nemamo ovru vrstu plana"/>
    <s v="Da - uvek"/>
    <s v="Da – uvek"/>
    <s v="20-50"/>
    <s v="10-20"/>
    <s v="Preko 30%"/>
    <s v="Da - uvek"/>
    <s v="Da – uvek"/>
    <s v="Nisamo sprovodili konsultacije"/>
    <s v="nijedan"/>
    <s v="Nisamo sprovodili konsultacije"/>
    <s v="Samo za neke planove"/>
    <s v="Uglavnom ne"/>
    <s v="manje od 10"/>
    <s v="nijedan"/>
    <s v="Preko 30%"/>
    <s v="Preko 12"/>
    <s v="30-60"/>
    <s v="3-6"/>
    <s v="30-60 dana"/>
    <s v="16-30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6-12"/>
    <s v="30-60"/>
    <s v="Do 3"/>
    <s v="30-60 dana"/>
    <s v="16-30"/>
    <s v="5-15"/>
    <s v="Retko"/>
    <s v="6-12"/>
    <s v="15-30"/>
    <s v="Do 3"/>
    <s v="15-30 dana"/>
    <s v="16-30"/>
    <s v="5-15"/>
    <s v="Retko"/>
    <s v="3-6"/>
    <s v="15-30"/>
    <s v="Do 3"/>
    <s v="15-30 dana"/>
    <s v="8-15"/>
    <s v="Do 5"/>
    <s v="Često"/>
    <s v="Uvek"/>
    <s v="Nikada"/>
    <s v="Retko"/>
    <s v="Retko"/>
    <s v="Često"/>
    <s v="Retko"/>
    <s v="Razgovor sa najvažnijim privrednim subjektima ."/>
    <s v="Ankete"/>
    <m/>
    <m/>
    <m/>
    <s v="Prikupljanje predloga putem internet stranice"/>
    <m/>
    <m/>
    <s v="Putevi Srbije , 15 dana"/>
    <s v="Srbijavode , 15 dana "/>
    <s v="JP Jedinstvo , 15 dana"/>
    <n v="20"/>
    <x v="2"/>
    <m/>
    <m/>
    <s v="Nedovoljan broj kadrova u JLS za sprovođenje postupka izrade planova digitalnim putem"/>
    <s v="Nedovoljno obučen kadar u JLS za sprovođenje postupka izrade planova digitalnim putem"/>
    <m/>
    <m/>
    <s v="Obuka stručnog kadra ."/>
    <x v="3"/>
    <s v="Obuka postojećeg kadra -"/>
    <x v="2"/>
    <m/>
    <n v="6"/>
    <x v="0"/>
    <s v="Lice koje je Odlukom o imenovanju Komisije određeno za predsednika ."/>
    <x v="1"/>
    <x v="1"/>
    <x v="1"/>
    <m/>
    <x v="1"/>
    <x v="1"/>
    <s v="ne radi onlajn"/>
    <x v="0"/>
    <s v="nema multimedijalne sale i odgovarajućih softvera za online sastanke"/>
    <x v="0"/>
    <x v="0"/>
    <s v="nema tehničkih uslova"/>
    <x v="0"/>
    <s v="Drugo – molimo vas precizirajte u komentaru"/>
    <s v="nije bilo inicijative za snimanje i uživo prenošenje sednica"/>
    <x v="1"/>
    <x v="1"/>
  </r>
  <r>
    <s v="Ćićevac"/>
    <x v="1"/>
    <x v="0"/>
    <s v="Одсек за урбанизам, грађевинарство и инспекцијске послове- шеф одсцека"/>
    <x v="1"/>
    <x v="0"/>
    <x v="4"/>
    <x v="2"/>
    <x v="2"/>
    <m/>
    <m/>
    <m/>
    <m/>
    <m/>
    <s v="Da - uvek"/>
    <s v="Da – uvek"/>
    <s v="Nisamo sprovodili konsultacije"/>
    <s v="Nisamo sprovodili konsultacije"/>
    <s v="Nisamo sprovodili konsultacije"/>
    <m/>
    <m/>
    <m/>
    <m/>
    <m/>
    <s v="Da - uvek"/>
    <s v="Da – uvek"/>
    <s v="Nisamo sprovodili konsultacije"/>
    <s v="Nisamo sprovodili konsultacije"/>
    <s v="Nisamo sprovodili konsultacije"/>
    <s v="Nemam ovu vrstu plana"/>
    <s v="Nema ovu vrstu plana"/>
    <s v="Nemamo ovu vrstu plana"/>
    <s v="Nemam ovu vrstu plana"/>
    <s v="Nemam ovu vrstu plana"/>
    <s v="Nemam ovu vrstu plana"/>
    <s v="Nemam ovu vrstu plana"/>
    <s v="Nemam ovu vrstu plana"/>
    <s v="Nema ovu vrstu plana"/>
    <s v="Nemamo ovu vrstu plana"/>
    <s v="Nemam ovu vrstu plana"/>
    <s v="Nemam ovu vrstu plana"/>
    <s v="Nemam ovu vrstu plana"/>
    <s v="Nemam ovu vrstu plana"/>
    <s v="Nemam ovu vrstu plana"/>
    <s v="Nema ovu vrstu plana"/>
    <s v="Nemamo ovu vrstu plana"/>
    <s v="Nemam ovu vrstu plana"/>
    <s v="Nemam ovu vrstu plana"/>
    <s v="Nemam ovu vrstu plana"/>
    <s v="Nemam ovu vrstu plana"/>
    <s v="Nemam ovu vrstu plana"/>
    <s v="Nema ovu vrstu plana"/>
    <s v="Nemamo ovu vrstu plana"/>
    <s v="Nemam ovu vrstu plana"/>
    <s v="Nemam ovu vrstu plana"/>
    <s v="Nemam ovu vrstu plana"/>
    <s v="Nemam ovu vrstu plana"/>
    <s v="Nemam ovu vrstu plana"/>
    <s v="Nema ovu vrstu plana"/>
    <s v="Nemamo ovu vrstu plana"/>
    <s v="Nemam ovu vrstu plana"/>
    <s v="Nemam ovu vrstu plana"/>
    <s v="Nemam ovu vrstu plana"/>
    <s v="Nemam ovu vrstu plana"/>
    <s v="Retko"/>
    <s v="Nikada"/>
    <s v="Retko"/>
    <s v="Nikada"/>
    <s v="Nikada"/>
    <s v="Nikada"/>
    <m/>
    <s v="Ankete"/>
    <m/>
    <s v="Okrugli stolovi"/>
    <m/>
    <m/>
    <m/>
    <m/>
    <s v="nema"/>
    <s v="nema"/>
    <s v="nema"/>
    <n v="1"/>
    <x v="3"/>
    <m/>
    <m/>
    <m/>
    <m/>
    <s v="Nedovoljno sredstava u budžetu JLS za izradu planova u odgovarajućim formatima"/>
    <m/>
    <s v="Обука унатар ЈЛС"/>
    <x v="1"/>
    <m/>
    <x v="0"/>
    <s v="prema potrebi"/>
    <n v="5"/>
    <x v="0"/>
    <s v="sef odseka"/>
    <x v="1"/>
    <x v="0"/>
    <x v="0"/>
    <m/>
    <x v="0"/>
    <x v="1"/>
    <s v="nismo do sada imali"/>
    <x v="1"/>
    <m/>
    <x v="2"/>
    <x v="0"/>
    <s v="nemamo mogucnost strimovanja na zvanicnoj prezentaciji JLS-a"/>
    <x v="0"/>
    <s v="Drugo – molimo vas precizirajte u komentaru"/>
    <s v="nije imala"/>
    <x v="0"/>
    <x v="1"/>
  </r>
  <r>
    <s v="Dimitrovgrad"/>
    <x v="2"/>
    <x v="0"/>
    <s v="Odelenje za urbanizam, građevinarstvo, objedinjenu proceduru i izvršenja, imovinsko pravne poslove i komunalno stambenu delatnost ;  Savetnik za prostorno i urbanističko planiranje"/>
    <x v="0"/>
    <x v="0"/>
    <x v="1"/>
    <x v="0"/>
    <x v="0"/>
    <s v="Nemamo ovu vrstu plana"/>
    <s v="Nemamo ovru vrstu plana"/>
    <s v="Nemamo ovru vrstu plana"/>
    <s v="Nemamo ovru vrstu plana"/>
    <s v="Nemamo ovru vrstu plana"/>
    <s v="Da - uvek"/>
    <s v="Da – uvek"/>
    <s v="10-20"/>
    <s v="manje od 10"/>
    <s v="Od 10 do 30%"/>
    <s v="Da - uvek"/>
    <s v="Da – uvek"/>
    <s v="10-20"/>
    <s v="manje od 10"/>
    <s v="Od 10 do 30%"/>
    <s v="Da - uvek"/>
    <s v="Da – uvek"/>
    <s v="manje od 10"/>
    <s v="nijedan"/>
    <s v="0%"/>
    <s v="Preko 12"/>
    <s v="30-60"/>
    <s v="Preko 6"/>
    <s v="15-30 dana"/>
    <s v="Duže od 30 dana"/>
    <s v="Do 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30-60"/>
    <s v="Preko 6"/>
    <s v="15-30 dana"/>
    <s v="Duže od 30 dana"/>
    <s v="Do 5"/>
    <s v="Retko"/>
    <s v="Preko 12"/>
    <s v="15-30"/>
    <s v="3-6"/>
    <s v="15-30 dana"/>
    <s v="Duže od 30 dana"/>
    <s v="Do 5"/>
    <s v="Retko"/>
    <s v="3-6"/>
    <s v="15-30"/>
    <s v="3-6"/>
    <s v="15-30 dana"/>
    <s v="8-15"/>
    <s v="Do 5"/>
    <s v="Retko"/>
    <s v="Nikada"/>
    <s v="Nikada"/>
    <s v="Retko"/>
    <s v="Retko"/>
    <s v="Nikada"/>
    <s v="Često"/>
    <s v=" Putem lokalnih medija pozivamo zainteresovanu javnost i potencijalne investitore da se uključe u proces planiranja, iznošenjem potreba i stava o datom planu."/>
    <m/>
    <m/>
    <s v="Okrugli stolovi"/>
    <m/>
    <m/>
    <s v="Ne organizujemo konsultacije van ranog javnog uvida i javnog uvida"/>
    <m/>
    <s v="JP Putevi Srbije, do 10 dana kašnjenja"/>
    <s v="&quot;VIP Mobile&quot;, do 10 dana"/>
    <s v="&quot;Transnafta&quot;, do 10 dana"/>
    <n v="0"/>
    <x v="0"/>
    <m/>
    <m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/"/>
    <x v="1"/>
    <m/>
    <x v="0"/>
    <s v="Komisija zaseda po potrebi u toku procedure izrade i donošenja planova "/>
    <n v="6"/>
    <x v="0"/>
    <s v="Savetnik za prostorno i urbanističko planiranje (naša opština nema gradskog urbanistu)"/>
    <x v="1"/>
    <x v="0"/>
    <x v="1"/>
    <m/>
    <x v="0"/>
    <x v="2"/>
    <m/>
    <x v="1"/>
    <m/>
    <x v="2"/>
    <x v="1"/>
    <m/>
    <x v="0"/>
    <s v="Drugo – molimo vas precizirajte u komentaru"/>
    <s v="Nije bilo inicijativa za snimanje i prenošenje sednica Komisije za planove uživo"/>
    <x v="1"/>
    <x v="1"/>
  </r>
  <r>
    <s v="Babušnica"/>
    <x v="2"/>
    <x v="0"/>
    <s v="Одељење за привреду и финансије, Одсек за  урбанизам, комунално стамбене, имовинске и инспекцијске послове, Послови озакоњења објеката и контрола техничке документације"/>
    <x v="0"/>
    <x v="1"/>
    <x v="1"/>
    <x v="0"/>
    <x v="4"/>
    <s v="Nemamo ovu vrstu plana"/>
    <s v="Nemamo ovru vrstu plana"/>
    <s v="Nemamo ovru vrstu plana"/>
    <s v="Nemamo ovru vrstu plana"/>
    <s v="Nemamo ovru vrstu plana"/>
    <s v="Da - uvek"/>
    <s v="Uglavnom da"/>
    <s v="manje od 10"/>
    <s v="manje od 10"/>
    <s v="Od 5 do 10%"/>
    <s v="Da - uvek"/>
    <s v="Uglavnom da"/>
    <s v="manje od 10"/>
    <s v="manje od 10"/>
    <s v="Od 5 do 10%"/>
    <s v="Ne - nikada"/>
    <s v="Uglavnom da"/>
    <s v="manje od 10"/>
    <s v="manje od 10"/>
    <s v="Od 5 do 10%"/>
    <s v="6-12"/>
    <s v="15-30"/>
    <s v="3-6"/>
    <s v="15-30 dana"/>
    <s v="16-30"/>
    <s v="5-15"/>
    <s v="Nikad"/>
    <s v="Nemam ovu vrstu plana"/>
    <s v="Nema ovu vrstu plana"/>
    <s v="Nemamo ovu vrstu plana"/>
    <m/>
    <s v="Nemam ovu vrstu plana"/>
    <s v="Nemam ovu vrstu plana"/>
    <s v="Nemam ovu vrstu plana"/>
    <s v="6-12"/>
    <s v="15-30"/>
    <s v="3-6"/>
    <s v="15-30 dana"/>
    <s v="16-30"/>
    <s v="Preko 15"/>
    <s v="Retko"/>
    <s v="3-6"/>
    <s v="15-30"/>
    <s v="Do 3"/>
    <s v="15-30 dana"/>
    <s v="16-30"/>
    <s v="5-15"/>
    <s v="Retko"/>
    <s v="3-6"/>
    <s v="15-30"/>
    <s v="Do 3"/>
    <s v="15-30 dana"/>
    <s v="0-7"/>
    <s v="Do 5"/>
    <s v="Retko"/>
    <s v="Retko"/>
    <s v="Retko"/>
    <s v="Retko"/>
    <s v="Retko"/>
    <s v="Uvek"/>
    <s v="Nikada"/>
    <m/>
    <m/>
    <m/>
    <m/>
    <m/>
    <s v="Prikupljanje predloga putem internet stranice"/>
    <m/>
    <m/>
    <n v="0"/>
    <n v="0"/>
    <n v="0"/>
    <n v="2"/>
    <x v="1"/>
    <m/>
    <m/>
    <m/>
    <m/>
    <s v="Nedovoljno sredstava u budžetu JLS za izradu planova u odgovarajućim formatima"/>
    <m/>
    <s v="Уређење катастра непокретности и набавка квалитетније опреме"/>
    <x v="0"/>
    <m/>
    <x v="0"/>
    <s v="по потреби"/>
    <n v="5"/>
    <x v="0"/>
    <s v="Дипломирани инжењер грађевинарства"/>
    <x v="1"/>
    <x v="0"/>
    <x v="0"/>
    <m/>
    <x v="0"/>
    <x v="0"/>
    <m/>
    <x v="1"/>
    <m/>
    <x v="0"/>
    <x v="1"/>
    <m/>
    <x v="0"/>
    <s v="Drugo – molimo vas precizirajte u komentaru"/>
    <s v="није било иницијативе"/>
    <x v="1"/>
    <x v="1"/>
  </r>
  <r>
    <s v="Beograd"/>
    <x v="3"/>
    <x v="1"/>
    <s v="Sektor za urbanističko planiranje, rukovodilac Sektora"/>
    <x v="0"/>
    <x v="0"/>
    <x v="3"/>
    <x v="1"/>
    <x v="1"/>
    <s v="Da - uvek"/>
    <s v="Da – uvek"/>
    <s v="Nemamo ovru vrstu plana"/>
    <s v="Nemamo ovru vrstu plana"/>
    <s v="Nemamo ovru vrstu plana"/>
    <s v="Da - uvek"/>
    <s v="Da – uvek"/>
    <s v="20-50"/>
    <s v="Preko 100"/>
    <s v="Preko 30%"/>
    <s v="Da - uvek"/>
    <s v="Da – uvek"/>
    <s v="20-50"/>
    <s v="Preko 100"/>
    <s v="Preko 30%"/>
    <s v="Da - uvek"/>
    <s v="Da – uvek"/>
    <s v="Nemamo ovru vrstu plana"/>
    <s v="Nemamo ovru vrstu plana"/>
    <s v="Nemamo ovru vrstu plana"/>
    <s v="6-12"/>
    <s v="15-30"/>
    <s v="3-6"/>
    <s v="15-30 dana"/>
    <s v="Duže od 30 dana"/>
    <s v="5-15"/>
    <s v="Retko"/>
    <s v="Preko 12"/>
    <s v="15-30"/>
    <s v="Preko 6"/>
    <s v="15-30 dana"/>
    <s v="Duže od 30 dana"/>
    <s v="5-15"/>
    <s v="Retko"/>
    <s v="Preko 12"/>
    <s v="15-30"/>
    <s v="Preko 6"/>
    <s v="15-30 dana"/>
    <s v="Duže od 30 dana"/>
    <s v="5-15"/>
    <s v="Retko"/>
    <s v="6-12"/>
    <s v="15-30"/>
    <s v="3-6"/>
    <s v="15-30 dana"/>
    <s v="Duže od 30 dana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Često"/>
    <s v="Retko"/>
    <s v="Često"/>
    <s v="Često"/>
    <s v="Retko"/>
    <s v="Uvek"/>
    <s v="Navedene aktivnosti sprovodi obrađivač kome je poverena izrada plana."/>
    <m/>
    <m/>
    <m/>
    <m/>
    <m/>
    <m/>
    <s v="Potrebno je konsultovati obrađivača plana. "/>
    <s v="nemam komentar"/>
    <s v="nemam komentar"/>
    <s v="nemam komentar"/>
    <n v="170"/>
    <x v="0"/>
    <m/>
    <m/>
    <m/>
    <m/>
    <m/>
    <s v="Komentar je već dat u prvom delu ankete."/>
    <s v="Komentar je već dat u prvom delu ankete."/>
    <x v="3"/>
    <s v="Komentar je već dat u prvom delu ankete."/>
    <x v="3"/>
    <m/>
    <n v="9"/>
    <x v="2"/>
    <m/>
    <x v="2"/>
    <x v="0"/>
    <x v="2"/>
    <s v="Sednice Komisije se odvijaju elektronski u slučaju hitnosti razmatranja određenih tačaka i u slučaju pandemije. "/>
    <x v="0"/>
    <x v="1"/>
    <s v="Razmenom elektronske pošte i Grupni audio poziv "/>
    <x v="0"/>
    <s v="Nedostaje multimedijalna sala"/>
    <x v="2"/>
    <x v="0"/>
    <s v="Sednice se snimaju samo za potrebe pripremanja zapisnika."/>
    <x v="1"/>
    <s v="Drugo – molimo vas precizirajte u komentaru"/>
    <s v="novinske agencije, NVO, grupe građana."/>
    <x v="1"/>
    <x v="1"/>
  </r>
  <r>
    <s v="Vrbas"/>
    <x v="0"/>
    <x v="1"/>
    <s v="Odeljenje za urbanizam, stambene poslove , zaštitu životne sredine i energetski menadžment"/>
    <x v="0"/>
    <x v="0"/>
    <x v="0"/>
    <x v="0"/>
    <x v="4"/>
    <s v="Nemamo ovu vrstu plana"/>
    <s v="Nemamo ovru vrstu plana"/>
    <s v="Nemamo ovru vrstu plana"/>
    <s v="Nemamo ovru vrstu plana"/>
    <s v="Nemamo ovru vrstu plana"/>
    <s v="Da - uvek"/>
    <s v="Da – uvek"/>
    <s v="manje od 10"/>
    <s v="manje od 10"/>
    <s v="Do 5%"/>
    <s v="Da - uvek"/>
    <s v="Da – uvek"/>
    <s v="manje od 10"/>
    <s v="manje od 10"/>
    <s v="Do 5%"/>
    <s v="Da - uvek"/>
    <s v="Da – uvek"/>
    <s v="manje od 10"/>
    <s v="manje od 10"/>
    <s v="Do 5%"/>
    <s v="Preko 12"/>
    <s v="30-60"/>
    <s v="3-6"/>
    <s v="15-30 dana"/>
    <s v="16-30"/>
    <s v="Do 5"/>
    <s v="Retko"/>
    <s v="Nemam ovu vrstu plana"/>
    <s v="Nema ovu vrstu plana"/>
    <s v="Nemamo ovu vrstu plana"/>
    <s v="Nemam ovu vrstu plana"/>
    <s v="Nemam ovu vrstu plana"/>
    <s v="Nemam ovu vrstu plana"/>
    <m/>
    <s v="6-12"/>
    <s v="30-60"/>
    <s v="3-6"/>
    <s v="15-30 dana"/>
    <s v="16-30"/>
    <s v="Do 5"/>
    <s v="Retko"/>
    <s v="3-6"/>
    <s v="15-30"/>
    <s v="Do 3"/>
    <s v="15-30 dana"/>
    <s v="16-30"/>
    <s v="Do 5"/>
    <s v="Retko"/>
    <s v="3-6"/>
    <s v="Do 15"/>
    <s v="Do 3"/>
    <s v="15-30 dana"/>
    <s v="8-15"/>
    <s v="Do 5"/>
    <s v="Retko"/>
    <s v="Nikada"/>
    <s v="Nikada"/>
    <s v="Često"/>
    <s v="Nikada"/>
    <s v="Retko"/>
    <s v="Nikada"/>
    <m/>
    <m/>
    <m/>
    <s v="Okrugli stolovi"/>
    <m/>
    <m/>
    <m/>
    <m/>
    <s v="vode vojvodine"/>
    <m/>
    <m/>
    <n v="10"/>
    <x v="2"/>
    <m/>
    <m/>
    <s v="Nedovoljan broj kadrova u JLS za sprovođenje postupka izrade planova digitalnim putem"/>
    <m/>
    <s v="Nedovoljno sredstava u budžetu JLS za izradu planova u odgovarajućim formatima"/>
    <m/>
    <s v="obezbediti sredstva i kadrove"/>
    <x v="4"/>
    <m/>
    <x v="2"/>
    <m/>
    <n v="6"/>
    <x v="0"/>
    <s v="diplomirani inženjer arhitekture"/>
    <x v="1"/>
    <x v="0"/>
    <x v="0"/>
    <m/>
    <x v="0"/>
    <x v="2"/>
    <m/>
    <x v="1"/>
    <m/>
    <x v="2"/>
    <x v="0"/>
    <s v="snimamo diktafonom"/>
    <x v="0"/>
    <s v="Drugo – molimo vas precizirajte u komentaru"/>
    <s v="niko nije podnosio inicijativu"/>
    <x v="1"/>
    <x v="0"/>
  </r>
  <r>
    <s v="Ljubovija"/>
    <x v="1"/>
    <x v="0"/>
    <s v="Odeljenje za privredu, urbanizam, građevinske, inspekcijske, komunalne, stambene i imovinsko pravne poslove - Rukovodilac odeljenja"/>
    <x v="0"/>
    <x v="0"/>
    <x v="1"/>
    <x v="0"/>
    <x v="1"/>
    <s v="Nemamo ovu vrstu plana"/>
    <s v="Nemamo ovru vrstu plana"/>
    <s v="Nemamo ovru vrstu plana"/>
    <s v="Nemamo ovru vrstu plana"/>
    <s v="Nemamo ovru vrstu plana"/>
    <s v="Da - uvek"/>
    <s v="Da – uvek"/>
    <s v="10-20"/>
    <s v="manje od 10"/>
    <s v="Preko 30%"/>
    <s v="Da - uvek"/>
    <s v="Da – uvek"/>
    <s v="manje od 10"/>
    <s v="manje od 10"/>
    <s v="Preko 30%"/>
    <s v="Da - uvek"/>
    <s v="Da – uvek"/>
    <s v="manje od 10"/>
    <s v="manje od 10"/>
    <s v="Preko 30%"/>
    <s v="Preko 12"/>
    <s v="15-30"/>
    <s v="3-6"/>
    <s v="15-30 dana"/>
    <s v="16-30"/>
    <s v="Preko 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6-12"/>
    <s v="15-30"/>
    <s v="3-6"/>
    <s v="15-30 dana"/>
    <s v="16-30"/>
    <s v="Preko 15"/>
    <s v="Retko"/>
    <s v="6-12"/>
    <s v="15-30"/>
    <s v="3-6"/>
    <s v="15-30 dana"/>
    <s v="16-30"/>
    <s v="Preko 15"/>
    <s v="Retko"/>
    <s v="3-6"/>
    <s v="15-30"/>
    <s v="3-6"/>
    <s v="15-30 dana"/>
    <s v="16-30"/>
    <s v="Preko 15"/>
    <s v="Retko"/>
    <s v="Retko"/>
    <s v="Često"/>
    <s v="Često"/>
    <s v="Retko"/>
    <s v="Retko"/>
    <s v="Nikada"/>
    <m/>
    <m/>
    <s v="Intervjui"/>
    <s v="Okrugli stolovi"/>
    <m/>
    <m/>
    <m/>
    <m/>
    <n v="0"/>
    <n v="0"/>
    <n v="0"/>
    <n v="3"/>
    <x v="0"/>
    <s v="Neodgovarajući propisi – specificirajte nazive propisa koji su problematični u komenatru"/>
    <s v="Nepostojeći proces i standard izrade digitalnih prostornih i urbanističkih planova"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Obuka zaposlenih u JLS i edukacija stanovništva."/>
    <x v="1"/>
    <m/>
    <x v="2"/>
    <m/>
    <n v="7"/>
    <x v="1"/>
    <m/>
    <x v="1"/>
    <x v="0"/>
    <x v="0"/>
    <m/>
    <x v="0"/>
    <x v="3"/>
    <m/>
    <x v="1"/>
    <m/>
    <x v="0"/>
    <x v="0"/>
    <m/>
    <x v="0"/>
    <s v="Drugo – molimo vas precizirajte u komentaru"/>
    <s v="Nije imala inicijativa"/>
    <x v="1"/>
    <x v="0"/>
  </r>
  <r>
    <s v="Bačka Palanka"/>
    <x v="0"/>
    <x v="0"/>
    <s v="Одељење за урбанизам и грађевинарство; стручни сарадник за нормативно-правне послове"/>
    <x v="0"/>
    <x v="0"/>
    <x v="1"/>
    <x v="4"/>
    <x v="5"/>
    <s v="Nemamo ovu vrstu plana"/>
    <s v="Nemamo ovru vrstu plana"/>
    <s v="Nemamo ovru vrstu plana"/>
    <s v="Nemamo ovru vrstu plana"/>
    <s v="Nemamo ovru vrstu plana"/>
    <s v="Da - uvek"/>
    <s v="Da – uvek"/>
    <s v="manje od 10"/>
    <s v="nijedan"/>
    <s v="0%"/>
    <s v="Da - uvek"/>
    <s v="Da – uvek"/>
    <s v="manje od 10"/>
    <s v="nijedan"/>
    <s v="0%"/>
    <s v="Da - uvek"/>
    <s v="Nikada"/>
    <s v="Nisamo sprovodili konsultacije"/>
    <s v="Nisamo sprovodili konsultacije"/>
    <s v="Nisamo sprovodili konsultacije"/>
    <s v="Preko 12"/>
    <s v="30-60"/>
    <s v="Preko 6"/>
    <s v="30-60 dana"/>
    <s v="16-30"/>
    <s v="5-15"/>
    <s v="Čest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30-60"/>
    <s v="Preko 6"/>
    <s v="30-60 dana"/>
    <s v="16-30"/>
    <s v="5-15"/>
    <s v="Često"/>
    <s v="Preko 12"/>
    <s v="30-60"/>
    <s v="Preko 6"/>
    <s v="30-60 dana"/>
    <s v="16-30"/>
    <s v="5-15"/>
    <s v="Često"/>
    <s v="3-6"/>
    <s v="30-60"/>
    <s v="Do 3"/>
    <s v="30-60 dana"/>
    <s v="0-7"/>
    <s v="Do 5"/>
    <s v="Retko"/>
    <s v="Retko"/>
    <s v="Retko"/>
    <s v="Retko"/>
    <s v="Nikada"/>
    <s v="Nikada"/>
    <s v="Često"/>
    <s v="Петиције грађана"/>
    <m/>
    <s v="Intervjui"/>
    <m/>
    <m/>
    <m/>
    <m/>
    <s v="петиције грађана"/>
    <s v="нико није каснио"/>
    <s v="нико није каснио"/>
    <s v="нико није каснио"/>
    <n v="33"/>
    <x v="0"/>
    <m/>
    <m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Доношење одговарајућих прописа, запошљавање одговарајућег кадра и набавка опреме."/>
    <x v="0"/>
    <m/>
    <x v="1"/>
    <m/>
    <n v="7"/>
    <x v="0"/>
    <s v="Запослени из јавног предузећа &quot;Стандард&quot; Бачка Паланка"/>
    <x v="1"/>
    <x v="0"/>
    <x v="2"/>
    <s v="Елемнтарних непогода, пандемија и у случају хитности. "/>
    <x v="0"/>
    <x v="0"/>
    <m/>
    <x v="1"/>
    <m/>
    <x v="0"/>
    <x v="0"/>
    <s v="Нисмо технички оспособљени."/>
    <x v="0"/>
    <s v="Drugo – molimo vas precizirajte u komentaru"/>
    <s v="Нисмо имали иницијативе"/>
    <x v="0"/>
    <x v="1"/>
  </r>
  <r>
    <s v="Babušnica"/>
    <x v="2"/>
    <x v="0"/>
    <s v="Одељење за привреду и финансије, Одсек за урбанизам, комунално стамбене, имовинске и инспекцијске послове"/>
    <x v="0"/>
    <x v="1"/>
    <x v="1"/>
    <x v="0"/>
    <x v="4"/>
    <s v="Nemamo ovu vrstu plana"/>
    <s v="Nemamo ovru vrstu plana"/>
    <s v="Nemamo ovru vrstu plana"/>
    <s v="Nemamo ovru vrstu plana"/>
    <s v="Nemamo ovru vrstu plana"/>
    <s v="Da - uvek"/>
    <s v="Uglavnom da"/>
    <s v="manje od 10"/>
    <s v="manje od 10"/>
    <s v="Od 5 do 10%"/>
    <s v="Da - uvek"/>
    <s v="Uglavnom da"/>
    <s v="manje od 10"/>
    <s v="nijedan"/>
    <s v="0%"/>
    <s v="Samo za neke planove"/>
    <s v="Uglavnom da"/>
    <s v="manje od 10"/>
    <s v="nijedan"/>
    <s v="0%"/>
    <s v="3-6"/>
    <s v="15-30"/>
    <s v="3-6"/>
    <s v="15-30 dana"/>
    <s v="16-30"/>
    <s v="5-15"/>
    <s v="Nikad"/>
    <s v="Nemam ovu vrstu plana"/>
    <s v="Nema ovu vrstu plana"/>
    <s v="Nemamo ovu vrstu plana"/>
    <s v="Nemam ovu vrstu plana"/>
    <s v="Nemam ovu vrstu plana"/>
    <s v="Nemam ovu vrstu plana"/>
    <s v="Nemam ovu vrstu plana"/>
    <s v="3-6"/>
    <s v="15-30"/>
    <s v="3-6"/>
    <s v="15-30 dana"/>
    <s v="16-30"/>
    <s v="5-15"/>
    <s v="Retko"/>
    <s v="3-6"/>
    <s v="15-30"/>
    <s v="Do 3"/>
    <s v="15-30 dana"/>
    <s v="16-30"/>
    <s v="5-15"/>
    <s v="Retko"/>
    <s v="3-6"/>
    <s v="15-30"/>
    <s v="Do 3"/>
    <s v="15-30 dana"/>
    <s v="0-7"/>
    <s v="5-15"/>
    <s v="Retko"/>
    <s v="Često"/>
    <s v="Retko"/>
    <s v="Retko"/>
    <s v="Često"/>
    <s v="Uvek"/>
    <s v="Nikada"/>
    <m/>
    <s v="Ankete"/>
    <m/>
    <s v="Okrugli stolovi"/>
    <m/>
    <s v="Prikupljanje predloga putem internet stranice"/>
    <m/>
    <m/>
    <s v="/"/>
    <s v="/"/>
    <s v="/"/>
    <n v="2"/>
    <x v="1"/>
    <m/>
    <m/>
    <m/>
    <m/>
    <s v="Nedovoljno sredstava u budžetu JLS za izradu planova u odgovarajućim formatima"/>
    <m/>
    <s v="Уређење катастра непокретности и набавка квалитетније опреме."/>
    <x v="0"/>
    <m/>
    <x v="0"/>
    <s v="по потреби"/>
    <n v="5"/>
    <x v="1"/>
    <m/>
    <x v="1"/>
    <x v="0"/>
    <x v="0"/>
    <m/>
    <x v="0"/>
    <x v="0"/>
    <m/>
    <x v="2"/>
    <m/>
    <x v="0"/>
    <x v="1"/>
    <m/>
    <x v="0"/>
    <s v="Drugo – molimo vas precizirajte u komentaru"/>
    <s v="Није било иницијатива"/>
    <x v="1"/>
    <x v="1"/>
  </r>
  <r>
    <s v="Plandište"/>
    <x v="0"/>
    <x v="0"/>
    <s v="Odeljenje za prostorno planiranje, urbanizam, građevinarstvo, zaštitu životne sredine, komunalno stambene poslove, inspekcijske poslove i poljoprivredu"/>
    <x v="0"/>
    <x v="0"/>
    <x v="1"/>
    <x v="0"/>
    <x v="3"/>
    <s v="Nemamo ovu vrstu plana"/>
    <s v="Nemamo ovru vrstu plana"/>
    <s v="Nemamo ovru vrstu plana"/>
    <s v="Nemamo ovru vrstu plana"/>
    <s v="Nemamo ovru vrstu plana"/>
    <s v="Da - uvek"/>
    <s v="Da – uvek"/>
    <s v="manje od 10"/>
    <s v="manje od 10"/>
    <s v="Do 5%"/>
    <s v="Da - uvek"/>
    <s v="Da – uvek"/>
    <s v="manje od 10"/>
    <s v="manje od 10"/>
    <s v="Do 5%"/>
    <s v="Da - uvek"/>
    <s v="Da – uvek"/>
    <s v="manje od 10"/>
    <s v="manje od 10"/>
    <s v="Do 5%"/>
    <s v="Preko 12"/>
    <s v="15-30"/>
    <s v="Preko 6"/>
    <s v="15-30 dana"/>
    <s v="8-15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15-30"/>
    <s v="Preko 6"/>
    <s v="15-30 dana"/>
    <s v="8-15"/>
    <s v="5-15"/>
    <s v="Retko"/>
    <s v="3-6"/>
    <s v="Do 15"/>
    <s v="Do 3"/>
    <s v="15-30 dana"/>
    <s v="8-15"/>
    <s v="5-15"/>
    <s v="Retko"/>
    <s v="3-6"/>
    <s v="Do 15"/>
    <s v="Do 3"/>
    <s v="15-30 dana"/>
    <s v="8-15"/>
    <s v="5-15"/>
    <s v="Retko"/>
    <s v="Nikada"/>
    <s v="Nikada"/>
    <s v="Uvek"/>
    <s v="Retko"/>
    <s v="Uvek"/>
    <s v="Često"/>
    <m/>
    <m/>
    <m/>
    <s v="Okrugli stolovi"/>
    <m/>
    <s v="Prikupljanje predloga putem internet stranice"/>
    <m/>
    <s v="/"/>
    <s v="/"/>
    <s v="/"/>
    <s v="/"/>
    <n v="3"/>
    <x v="1"/>
    <m/>
    <m/>
    <s v="Nedovoljan broj kadrova u JLS za sprovođenje postupka izrade planova digitalnim putem"/>
    <s v="Nedovoljno obučen kadar u JLS za sprovođenje postupka izrade planova digitalnim putem"/>
    <m/>
    <s v="/"/>
    <s v="Nabavka opreme i obučen kadar"/>
    <x v="3"/>
    <s v="/"/>
    <x v="0"/>
    <s v="po potrebi"/>
    <n v="5"/>
    <x v="1"/>
    <m/>
    <x v="1"/>
    <x v="0"/>
    <x v="1"/>
    <s v="/"/>
    <x v="1"/>
    <x v="1"/>
    <s v="ne radi online"/>
    <x v="1"/>
    <s v="/"/>
    <x v="0"/>
    <x v="1"/>
    <s v="/"/>
    <x v="0"/>
    <s v="Drugo – molimo vas precizirajte u komentaru"/>
    <s v="/"/>
    <x v="1"/>
    <x v="0"/>
  </r>
  <r>
    <s v="Svrljig"/>
    <x v="2"/>
    <x v="0"/>
    <s v="Одељење за урбаниѕам, стамбено-комуналне делатности и грађевинарство , начелник Одељења"/>
    <x v="0"/>
    <x v="0"/>
    <x v="0"/>
    <x v="3"/>
    <x v="0"/>
    <s v="Nemamo ovu vrstu plana"/>
    <s v="Nemamo ovru vrstu plana"/>
    <s v="Nemamo ovru vrstu plana"/>
    <s v="Nemamo ovru vrstu plana"/>
    <s v="Nemamo ovru vrstu plana"/>
    <s v="Da - uvek"/>
    <s v="Da – uvek"/>
    <s v="10-20"/>
    <s v="10-20"/>
    <s v="Od 10 do 30%"/>
    <s v="Nemamo ovu vrstu plana"/>
    <s v="Nemamo ovru vrstu plana"/>
    <s v="Nemamo ovru vrstu plana"/>
    <s v="Nemamo ovru vrstu plana"/>
    <s v="Nemamo ovru vrstu plana"/>
    <s v="Nemamo ovu vrstu plana"/>
    <s v="Nemamo ovru vrstu plana"/>
    <s v="Nemamo ovru vrstu plana"/>
    <s v="Nemamo ovru vrstu plana"/>
    <s v="Nemamo ovru vrstu plana"/>
    <s v="6-12"/>
    <s v="Do 15"/>
    <s v="3-6"/>
    <s v="15-30 dana"/>
    <s v="16-30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6-12"/>
    <s v="Do 15"/>
    <s v="3-6"/>
    <s v="15-30 dana"/>
    <s v="16-30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Nemam ovu vrstu plana"/>
    <s v="Nema ovu vrstu plana"/>
    <s v="Nemamo ovu vrstu plana"/>
    <s v="Nemam ovu vrstu plana"/>
    <s v="Nemam ovu vrstu plana"/>
    <s v="Nemam ovu vrstu plana"/>
    <s v="Nemam ovu vrstu plana"/>
    <s v="Nikada"/>
    <s v="Nikada"/>
    <s v="Često"/>
    <s v="Nikada"/>
    <s v="Retko"/>
    <s v="Retko"/>
    <s v="прикупљање предлога јавним позивом/огласом"/>
    <m/>
    <m/>
    <s v="Okrugli stolovi"/>
    <m/>
    <m/>
    <m/>
    <m/>
    <s v="/"/>
    <s v="/"/>
    <s v="/"/>
    <n v="0"/>
    <x v="1"/>
    <m/>
    <m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планска и системска платформа и кадрови"/>
    <x v="4"/>
    <m/>
    <x v="2"/>
    <m/>
    <n v="6"/>
    <x v="0"/>
    <s v="Građevinski inženjer "/>
    <x v="1"/>
    <x v="1"/>
    <x v="1"/>
    <m/>
    <x v="0"/>
    <x v="0"/>
    <m/>
    <x v="0"/>
    <s v="sala. softveri "/>
    <x v="0"/>
    <x v="1"/>
    <m/>
    <x v="0"/>
    <s v="Drugo – molimo vas precizirajte u komentaru"/>
    <s v="Nije bilo inicijative"/>
    <x v="0"/>
    <x v="0"/>
  </r>
  <r>
    <s v="Nova Varoš"/>
    <x v="1"/>
    <x v="0"/>
    <s v="Odeljenje za prostorno planiranje, stambene poslove, urbanizam i gradjevinarstvo; Savetnik na poslovima urbanizma"/>
    <x v="0"/>
    <x v="0"/>
    <x v="1"/>
    <x v="0"/>
    <x v="0"/>
    <s v="Nemamo ovu vrstu plana"/>
    <s v="Nemamo ovru vrstu plana"/>
    <s v="Nemamo ovru vrstu plana"/>
    <s v="Nemamo ovru vrstu plana"/>
    <s v="Nemamo ovru vrstu plana"/>
    <s v="Da - uvek"/>
    <s v="Da – uvek"/>
    <s v="50-100"/>
    <s v="50-100"/>
    <s v="Preko 30%"/>
    <s v="Da - uvek"/>
    <s v="Da – uvek"/>
    <s v="manje od 10"/>
    <s v="manje od 10"/>
    <s v="Preko 30%"/>
    <s v="Da - uvek"/>
    <s v="Da – uvek"/>
    <s v="manje od 10"/>
    <s v="manje od 10"/>
    <s v="Od 10 do 30%"/>
    <s v="Preko 12"/>
    <s v="30-60"/>
    <s v="Preko 6"/>
    <s v="30-60 dana"/>
    <s v="16-30"/>
    <s v="Preko 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6-12"/>
    <s v="30-60"/>
    <s v="3-6"/>
    <s v="30-60 dana"/>
    <s v="16-30"/>
    <s v="Preko 15"/>
    <s v="Retko"/>
    <s v="3-6"/>
    <s v="15-30"/>
    <s v="Do 3"/>
    <s v="15-30 dana"/>
    <s v="16-30"/>
    <s v="5-15"/>
    <s v="Retko"/>
    <s v="3-6"/>
    <s v="15-30"/>
    <s v="Do 3"/>
    <s v="15-30 dana"/>
    <s v="8-15"/>
    <s v="5-15"/>
    <s v="Retko"/>
    <s v="Često"/>
    <s v="Nikada"/>
    <s v="Nikada"/>
    <s v="Retko"/>
    <s v="Često"/>
    <s v="Nikada"/>
    <m/>
    <m/>
    <m/>
    <m/>
    <m/>
    <s v="Prikupljanje predloga putem internet stranice"/>
    <m/>
    <m/>
    <s v="Elektrodistribucija Srbije     30 dana"/>
    <s v="JVP Srbijavode Beograd       15-20 dana"/>
    <s v="Zavod za zaštitu prirode Srbije      15 dana"/>
    <n v="8"/>
    <x v="0"/>
    <m/>
    <m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Preduslov su obezbediti stručni kadar u JLS i obuke istih"/>
    <x v="1"/>
    <m/>
    <x v="2"/>
    <m/>
    <n v="5"/>
    <x v="0"/>
    <s v="Inženjer građ.zaposlen u JLS"/>
    <x v="1"/>
    <x v="1"/>
    <x v="2"/>
    <s v="Komisija za planove je skoro formirana (promenjena) i isti nisu jos uvek usvojili Poslovnik o radz, ali prethodna komisija je zbog epidemiološke situacije nekoliko puta održala elektronsku sednicu"/>
    <x v="0"/>
    <x v="0"/>
    <m/>
    <x v="0"/>
    <s v="Ne postoje odgovarajući softveri za online sastanke"/>
    <x v="0"/>
    <x v="0"/>
    <s v="Ne postoji mogućnost u okviru JLS osim ako bi amgažovali drugo lice"/>
    <x v="0"/>
    <s v="Drugo – molimo vas precizirajte u komentaru"/>
    <s v="Nije bilo inicijativa"/>
    <x v="1"/>
    <x v="0"/>
  </r>
  <r>
    <s v="Pećinci"/>
    <x v="0"/>
    <x v="0"/>
    <s v="Odeljenje za urbanizam i imovinsko pravne poslove samostalni stručni saradnik za imovinsko pravne poslove"/>
    <x v="0"/>
    <x v="0"/>
    <x v="0"/>
    <x v="0"/>
    <x v="4"/>
    <s v="Nemamo ovu vrstu plana"/>
    <s v="Nemamo ovru vrstu plana"/>
    <s v="Nemamo ovru vrstu plana"/>
    <s v="Nemamo ovru vrstu plana"/>
    <s v="Nemamo ovru vrstu plana"/>
    <s v="Da - uvek"/>
    <s v="Da – uvek"/>
    <s v="manje od 10"/>
    <s v="manje od 10"/>
    <s v="Od 5 do 10%"/>
    <s v="Da - uvek"/>
    <s v="Da – uvek"/>
    <s v="manje od 10"/>
    <s v="manje od 10"/>
    <s v="Od 10 do 30%"/>
    <s v="Da - uvek"/>
    <s v="Da – uvek"/>
    <s v="manje od 10"/>
    <s v="manje od 10"/>
    <s v="Od 5 do 10%"/>
    <s v="6-12"/>
    <s v="30-60"/>
    <s v="3-6"/>
    <s v="30-60 dana"/>
    <s v="16-30"/>
    <s v="5-15"/>
    <s v="Retko"/>
    <s v="Nemam ovu vrstu plana"/>
    <s v="Nema ovu vrstu plana"/>
    <s v="Preko 6"/>
    <s v="Nemam ovu vrstu plana"/>
    <s v="Nemam ovu vrstu plana"/>
    <s v="Nemam ovu vrstu plana"/>
    <s v="Nemam ovu vrstu plana"/>
    <s v="3-6"/>
    <s v="30-60"/>
    <s v="3-6"/>
    <s v="30-60 dana"/>
    <s v="16-30"/>
    <s v="Do 5"/>
    <s v="Retko"/>
    <s v="3-6"/>
    <s v="30-60"/>
    <s v="3-6"/>
    <s v="30-60 dana"/>
    <s v="16-30"/>
    <s v="Do 5"/>
    <s v="Retko"/>
    <s v="3-6"/>
    <s v="Do 15"/>
    <s v="Do 3"/>
    <s v="15-30 dana"/>
    <s v="0-7"/>
    <s v="Do 5"/>
    <s v="Često"/>
    <s v="Često"/>
    <s v="Retko"/>
    <s v="Često"/>
    <s v="Često"/>
    <s v="Retko"/>
    <s v="Nikada"/>
    <m/>
    <m/>
    <m/>
    <s v="Okrugli stolovi"/>
    <m/>
    <m/>
    <m/>
    <m/>
    <s v="vode vojvodine"/>
    <s v="/"/>
    <s v="/"/>
    <n v="35"/>
    <x v="1"/>
    <m/>
    <m/>
    <s v="Nedovoljan broj kadrova u JLS za sprovođenje postupka izrade planova digitalnim putem"/>
    <s v="Nedovoljno obučen kadar u JLS za sprovođenje postupka izrade planova digitalnim putem"/>
    <m/>
    <m/>
    <s v="/"/>
    <x v="1"/>
    <m/>
    <x v="2"/>
    <m/>
    <n v="5"/>
    <x v="2"/>
    <m/>
    <x v="1"/>
    <x v="0"/>
    <x v="1"/>
    <m/>
    <x v="0"/>
    <x v="3"/>
    <m/>
    <x v="1"/>
    <m/>
    <x v="0"/>
    <x v="0"/>
    <m/>
    <x v="0"/>
    <s v="Drugo – molimo vas precizirajte u komentaru"/>
    <s v="/"/>
    <x v="1"/>
    <x v="0"/>
  </r>
  <r>
    <s v="Niš"/>
    <x v="2"/>
    <x v="1"/>
    <s v="Gradska uprava za građevinarstvo- Sektor za plansko uređenje, Odsek urbanističkog planiranja, šef Odseka"/>
    <x v="0"/>
    <x v="2"/>
    <x v="1"/>
    <x v="0"/>
    <x v="3"/>
    <s v="Da - uvek"/>
    <s v="Uglavnom ne"/>
    <s v="manje od 10"/>
    <s v="manje od 10"/>
    <s v="Do 5%"/>
    <s v="Da - uvek"/>
    <s v="Uglavnom ne"/>
    <s v="manje od 10"/>
    <s v="manje od 10"/>
    <s v="Do 5%"/>
    <s v="Da - uvek"/>
    <s v="Uglavnom ne"/>
    <s v="manje od 10"/>
    <s v="manje od 10"/>
    <s v="Do 5%"/>
    <s v="Da - uvek"/>
    <m/>
    <m/>
    <m/>
    <m/>
    <s v="Preko 12"/>
    <s v="15-30"/>
    <s v="3-6"/>
    <s v="15-30 dana"/>
    <s v="Duže od 30 dana"/>
    <s v="Preko 15"/>
    <s v="Retko"/>
    <s v="Preko 12"/>
    <s v="15-30"/>
    <s v="3-6"/>
    <s v="15-30 dana"/>
    <s v="Duže od 30 dana"/>
    <s v="Preko 15"/>
    <s v="Retko"/>
    <s v="Preko 12"/>
    <s v="15-30"/>
    <s v="3-6"/>
    <s v="15-30 dana"/>
    <s v="Duže od 30 dana"/>
    <s v="Preko 15"/>
    <s v="Retko"/>
    <s v="Preko 12"/>
    <s v="15-30"/>
    <s v="3-6"/>
    <s v="15-30 dana"/>
    <s v="Duže od 30 dana"/>
    <s v="Preko 15"/>
    <s v="Retko"/>
    <m/>
    <m/>
    <m/>
    <m/>
    <m/>
    <m/>
    <m/>
    <s v="Nikada"/>
    <s v="Nikada"/>
    <s v="Nikada"/>
    <s v="Nikada"/>
    <s v="Nikada"/>
    <s v="Nikada"/>
    <m/>
    <m/>
    <m/>
    <m/>
    <m/>
    <m/>
    <s v="Ne organizujemo konsultacije van ranog javnog uvida i javnog uvida"/>
    <m/>
    <s v="dobijamo u zakonom predviđenom roku"/>
    <s v="dobijamo u zakonom predviđenom roku"/>
    <s v="dobijamo u zakonom predviđenom roku"/>
    <n v="130"/>
    <x v="0"/>
    <m/>
    <s v="Nepostojeći proces i standard izrade digitalnih prostornih i urbanističkih planova"/>
    <s v="Nedovoljan broj kadrova u JLS za sprovođenje postupka izrade planova digitalnim putem"/>
    <m/>
    <s v="Nedovoljno sredstava u budžetu JLS za izradu planova u odgovarajućim formatima"/>
    <m/>
    <s v="hardverski i softverski resursi, nedovoljan broj kadrova"/>
    <x v="3"/>
    <s v="prijemom novih kadrova"/>
    <x v="4"/>
    <m/>
    <n v="9"/>
    <x v="2"/>
    <m/>
    <x v="1"/>
    <x v="0"/>
    <x v="0"/>
    <m/>
    <x v="0"/>
    <x v="2"/>
    <m/>
    <x v="1"/>
    <m/>
    <x v="0"/>
    <x v="1"/>
    <m/>
    <x v="0"/>
    <s v="Drugo – molimo vas precizirajte u komentaru"/>
    <s v="Nije bilo inicijativa koliko nam je poznato"/>
    <x v="1"/>
    <x v="0"/>
  </r>
  <r>
    <s v="Šabac"/>
    <x v="1"/>
    <x v="1"/>
    <s v="Одељење за урбанизам Градске управе града Шапца, Саветник за просторно планирање и урбанизам"/>
    <x v="0"/>
    <x v="1"/>
    <x v="1"/>
    <x v="4"/>
    <x v="2"/>
    <s v="Da - uvek"/>
    <s v="Uglavnom da"/>
    <s v="manje od 10"/>
    <s v="nijedan"/>
    <s v="Nisamo sprovodili konsultacije"/>
    <s v="Da - uvek"/>
    <s v="Uglavnom da"/>
    <s v="manje od 10"/>
    <s v="nijedan"/>
    <s v="Nisamo sprovodili konsultacije"/>
    <s v="Da - uvek"/>
    <s v="Uglavnom ne"/>
    <s v="manje od 10"/>
    <s v="manje od 10"/>
    <s v="Do 5%"/>
    <s v="Da - uvek"/>
    <s v="Uglavnom da"/>
    <s v="manje od 10"/>
    <s v="manje od 10"/>
    <s v="Od 5 do 10%"/>
    <s v="Preko 12"/>
    <s v="Preko 60"/>
    <s v="Preko 6"/>
    <s v="30-60 dana"/>
    <s v="16-30"/>
    <s v="Do 5"/>
    <s v="Retko"/>
    <s v="Preko 12"/>
    <s v="Preko 60"/>
    <s v="Preko 6"/>
    <s v="30-60 dana"/>
    <s v="16-30"/>
    <s v="Do 5"/>
    <s v="Retko"/>
    <s v="Preko 12"/>
    <s v="Preko 60"/>
    <s v="Preko 6"/>
    <s v="30-60 dana"/>
    <s v="16-30"/>
    <s v="Do 5"/>
    <s v="Retko"/>
    <s v="6-12"/>
    <s v="Preko 60"/>
    <s v="Preko 6"/>
    <s v="30-60 dana"/>
    <s v="16-30"/>
    <s v="Do 5"/>
    <s v="Retko"/>
    <s v="3-6"/>
    <s v="30-60"/>
    <s v="Do 3"/>
    <s v="30-60 dana"/>
    <s v="0-7"/>
    <s v="Do 5"/>
    <s v="Često"/>
    <s v="Retko"/>
    <s v="Retko"/>
    <s v="Retko"/>
    <s v="Retko"/>
    <s v="Retko"/>
    <s v="Retko"/>
    <m/>
    <s v="Ankete"/>
    <m/>
    <m/>
    <m/>
    <m/>
    <m/>
    <m/>
    <s v="Elektrodistribucija Šabac"/>
    <s v="Telekom"/>
    <s v="JP Železnice Srbije"/>
    <n v="80"/>
    <x v="0"/>
    <m/>
    <s v="Nepostojeći proces i standard izrade digitalnih prostornih i urbanističkih planova"/>
    <s v="Nedovoljan broj kadrova u JLS za sprovođenje postupka izrade planova digitalnim putem"/>
    <s v="Nedovoljno obučen kadar u JLS za sprovođenje postupka izrade planova digitalnim putem"/>
    <m/>
    <m/>
    <s v="Dovoljan broj obučenih kadrova  za izradu digitalnih prostornih i urbanističkih planova"/>
    <x v="3"/>
    <s v="Dozvoliti JLS zapošljavanej određenog stručnog kadra "/>
    <x v="2"/>
    <m/>
    <n v="9"/>
    <x v="0"/>
    <s v="Načelnik Odeljenja za Urbanizam "/>
    <x v="1"/>
    <x v="0"/>
    <x v="0"/>
    <m/>
    <x v="3"/>
    <x v="0"/>
    <m/>
    <x v="1"/>
    <m/>
    <x v="2"/>
    <x v="0"/>
    <m/>
    <x v="0"/>
    <s v="Drugo – molimo vas precizirajte u komentaru"/>
    <s v="niko"/>
    <x v="0"/>
    <x v="1"/>
  </r>
  <r>
    <s v="Ćuprija"/>
    <x v="1"/>
    <x v="0"/>
    <s v="Odeljenje za urbanizam - načelnik"/>
    <x v="2"/>
    <x v="1"/>
    <x v="0"/>
    <x v="0"/>
    <x v="1"/>
    <s v="Nemamo ovu vrstu plana"/>
    <s v="Nemamo ovru vrstu plana"/>
    <s v="Nemamo ovru vrstu plana"/>
    <s v="Nemamo ovru vrstu plana"/>
    <s v="Nemamo ovru vrstu plana"/>
    <s v="Samo za neke planove"/>
    <s v="Uglavnom da"/>
    <s v="10-20"/>
    <s v="10-20"/>
    <s v="Preko 30%"/>
    <s v="Samo za neke planove"/>
    <s v="Uglavnom da"/>
    <s v="10-20"/>
    <s v="manje od 10"/>
    <s v="Od 10 do 30%"/>
    <s v="Samo za neke planove"/>
    <s v="Uglavnom da"/>
    <s v="manje od 10"/>
    <s v="nijedan"/>
    <s v="0%"/>
    <s v="6-12"/>
    <s v="15-30"/>
    <s v="3-6"/>
    <s v="15-30 dana"/>
    <s v="16-30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6-12"/>
    <s v="15-30"/>
    <s v="3-6"/>
    <s v="15-30 dana"/>
    <s v="16-30"/>
    <s v="5-15"/>
    <s v="Retko"/>
    <s v="6-12"/>
    <s v="15-30"/>
    <s v="3-6"/>
    <s v="15-30 dana"/>
    <s v="16-30"/>
    <s v="5-15"/>
    <s v="Retko"/>
    <s v="3-6"/>
    <s v="15-30"/>
    <s v="Do 3"/>
    <s v="15-30 dana"/>
    <s v="8-15"/>
    <s v="5-15"/>
    <s v="Retko"/>
    <s v="Nikada"/>
    <s v="Retko"/>
    <s v="Retko"/>
    <s v="Nikada"/>
    <s v="Retko"/>
    <s v="Nikada"/>
    <m/>
    <m/>
    <s v="Intervjui"/>
    <m/>
    <m/>
    <s v="Prikupljanje predloga putem internet stranice"/>
    <m/>
    <m/>
    <s v="Putevi Srbije (10-15)"/>
    <m/>
    <m/>
    <n v="10"/>
    <x v="0"/>
    <m/>
    <s v="Nepostojeći proces i standard izrade digitalnih prostornih i urbanističkih planova"/>
    <m/>
    <m/>
    <m/>
    <m/>
    <m/>
    <x v="0"/>
    <m/>
    <x v="2"/>
    <m/>
    <n v="5"/>
    <x v="0"/>
    <s v="predsednik komisije po odluci o obrazovanju"/>
    <x v="1"/>
    <x v="0"/>
    <x v="0"/>
    <m/>
    <x v="0"/>
    <x v="0"/>
    <m/>
    <x v="1"/>
    <m/>
    <x v="1"/>
    <x v="1"/>
    <m/>
    <x v="0"/>
    <s v="Drugo – molimo vas precizirajte u komentaru"/>
    <s v="niko"/>
    <x v="0"/>
    <x v="1"/>
  </r>
  <r>
    <s v="Bosilegrad"/>
    <x v="2"/>
    <x v="0"/>
    <s v="Opštinska uprava Bosilegrad - Odeljenje za urbanizam, imovinsko pravne, komunalno stambene i građevinske poslove"/>
    <x v="0"/>
    <x v="0"/>
    <x v="0"/>
    <x v="0"/>
    <x v="3"/>
    <s v="Nemamo ovu vrstu plana"/>
    <s v="Nemamo ovru vrstu plana"/>
    <s v="Nemamo ovru vrstu plana"/>
    <s v="Nemamo ovru vrstu plana"/>
    <s v="Nemamo ovru vrstu plana"/>
    <s v="Da - uvek"/>
    <s v="Da – uvek"/>
    <s v="10-20"/>
    <s v="manje od 10"/>
    <s v="Od 5 do 10%"/>
    <s v="Da - uvek"/>
    <s v="Da – uvek"/>
    <s v="manje od 10"/>
    <s v="manje od 10"/>
    <s v="Do 5%"/>
    <s v="Da - uvek"/>
    <s v="Da – uvek"/>
    <s v="manje od 10"/>
    <s v="manje od 10"/>
    <s v="Do 5%"/>
    <s v="Preko 12"/>
    <s v="30-60"/>
    <s v="3-6"/>
    <s v="30-60 dana"/>
    <s v="16-30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30-60"/>
    <s v="3-6"/>
    <s v="30-60 dana"/>
    <s v="16-30"/>
    <s v="5-15"/>
    <s v="Retko"/>
    <s v="6-12"/>
    <s v="15-30"/>
    <s v="Do 3"/>
    <s v="15-30 dana"/>
    <s v="16-30"/>
    <s v="5-15"/>
    <s v="Retko"/>
    <s v="3-6"/>
    <s v="15-30"/>
    <s v="Do 3"/>
    <s v="15-30 dana"/>
    <s v="8-15"/>
    <s v="5-15"/>
    <s v="Retko"/>
    <s v="Retko"/>
    <s v="Retko"/>
    <s v="Retko"/>
    <s v="Retko"/>
    <s v="Retko"/>
    <s v="Retko"/>
    <s v="zavisno od plana po potrebi"/>
    <m/>
    <m/>
    <s v="Okrugli stolovi"/>
    <m/>
    <m/>
    <m/>
    <m/>
    <n v="0"/>
    <n v="0"/>
    <n v="0"/>
    <n v="0"/>
    <x v="2"/>
    <m/>
    <m/>
    <s v="Nedovoljan broj kadrova u JLS za sprovođenje postupka izrade planova digitalnim putem"/>
    <m/>
    <s v="Nedovoljno sredstava u budžetu JLS za izradu planova u odgovarajućim formatima"/>
    <m/>
    <s v="Obuka kadrova i tehnička opremljenost"/>
    <x v="2"/>
    <m/>
    <x v="0"/>
    <s v="po potrebi"/>
    <n v="6"/>
    <x v="0"/>
    <s v="Predsednik komisije je inženjer sa odgovarajućom licencom zaposlen u JP građevinsko zemljište i puteve"/>
    <x v="1"/>
    <x v="0"/>
    <x v="0"/>
    <m/>
    <x v="3"/>
    <x v="0"/>
    <m/>
    <x v="0"/>
    <s v="nema multimedijalne sale i odgovarajući softveri"/>
    <x v="0"/>
    <x v="0"/>
    <s v="postoji lokalna radio stanica koja do sada nije prenosila sednice komisije za planove"/>
    <x v="0"/>
    <s v="Drugo – molimo vas precizirajte u komentaru"/>
    <s v="nije bilo do sada inicijative za prenošenje sednica"/>
    <x v="1"/>
    <x v="0"/>
  </r>
  <r>
    <s v="Ražanj"/>
    <x v="2"/>
    <x v="0"/>
    <s v="Odeljenje za društvene delatnosti,opštu upravu, pravne i zajedničke poslove, Odsek za planiranje,urbanizam,izgradnju i ozakonjenje, Samostalni savetnik"/>
    <x v="3"/>
    <x v="1"/>
    <x v="0"/>
    <x v="0"/>
    <x v="1"/>
    <s v="Nemamo ovu vrstu plana"/>
    <s v="Nemamo ovru vrstu plana"/>
    <s v="Nemamo ovru vrstu plana"/>
    <s v="Nemamo ovru vrstu plana"/>
    <s v="Nemamo ovru vrstu plana"/>
    <s v="Ne - nikada"/>
    <s v="Uglavnom da"/>
    <s v="manje od 10"/>
    <s v="manje od 10"/>
    <s v="Preko 30%"/>
    <s v="Ne - nikada"/>
    <s v="Uglavnom da"/>
    <s v="manje od 10"/>
    <s v="manje od 10"/>
    <s v="Od 10 do 30%"/>
    <s v="Samo za neke planove"/>
    <s v="Da – uvek"/>
    <s v="manje od 10"/>
    <s v="nijedan"/>
    <s v="0%"/>
    <s v="Preko 12"/>
    <s v="30-60"/>
    <s v="Do 3"/>
    <s v="30-60 dana"/>
    <s v="Duže od 30 dana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30-60"/>
    <s v="Do 3"/>
    <s v="15-30 dana"/>
    <s v="16-30"/>
    <s v="5-15"/>
    <s v="Retko"/>
    <s v="6-12"/>
    <s v="30-60"/>
    <s v="Do 3"/>
    <s v="15-30 dana"/>
    <s v="16-30"/>
    <s v="5-15"/>
    <s v="Retko"/>
    <s v="3-6"/>
    <s v="15-30"/>
    <s v="Do 3"/>
    <s v="15-30 dana"/>
    <s v="8-15"/>
    <s v="5-15"/>
    <s v="Retko"/>
    <s v="Retko"/>
    <s v="Retko"/>
    <s v="Retko"/>
    <s v="Nikada"/>
    <s v="Nikada"/>
    <s v="Nikada"/>
    <m/>
    <s v="Ankete"/>
    <m/>
    <s v="Okrugli stolovi"/>
    <m/>
    <m/>
    <s v="Ne organizujemo konsultacije van ranog javnog uvida i javnog uvida"/>
    <m/>
    <s v="JP ,,Putevi Srbija,,  15 dana"/>
    <s v="Ministarstvo poljoprivrede, šumarstva i vodoprivrede, 10 dana"/>
    <s v="JP ,,Putevi Ražanj ,,  10 dana"/>
    <n v="3"/>
    <x v="0"/>
    <s v="Neodgovarajući propisi – specificirajte nazive propisa koji su problematični u komenatru"/>
    <s v="Nepostojeći proces i standard izrade digitalnih prostornih i urbanističkih planova"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Upoznavanje sa postupkom digitalizacije, kako bi se utvrdilo šta je sve neophodno, obuka , usvajanje  pravilnika."/>
    <x v="1"/>
    <m/>
    <x v="0"/>
    <s v="8 puta godišnje"/>
    <n v="5"/>
    <x v="0"/>
    <s v="predsednik komisije za planove"/>
    <x v="1"/>
    <x v="0"/>
    <x v="2"/>
    <s v="Kada je neohodna hitnost i  kada je vanredna situacija"/>
    <x v="0"/>
    <x v="0"/>
    <m/>
    <x v="2"/>
    <s v="delimično postoje"/>
    <x v="0"/>
    <x v="0"/>
    <s v="nema lokalne TV, niti radio stanice"/>
    <x v="0"/>
    <s v="Drugo – molimo vas precizirajte u komentaru"/>
    <s v="niko nije podnosio "/>
    <x v="1"/>
    <x v="1"/>
  </r>
  <r>
    <s v="Brus"/>
    <x v="1"/>
    <x v="0"/>
    <s v="Odsek za urbanizam, građevinsrstvo, inspekcijske poslove i zaštitu životne sredine"/>
    <x v="0"/>
    <x v="1"/>
    <x v="0"/>
    <x v="0"/>
    <x v="4"/>
    <s v="Nemamo ovu vrstu plana"/>
    <s v="Nemamo ovru vrstu plana"/>
    <s v="Nemamo ovru vrstu plana"/>
    <s v="Nemamo ovru vrstu plana"/>
    <s v="Nemamo ovru vrstu plana"/>
    <s v="Da - uvek"/>
    <s v="Uglavnom da"/>
    <s v="10-20"/>
    <s v="manje od 10"/>
    <s v="Od 5 do 10%"/>
    <s v="Da - uvek"/>
    <s v="Uglavnom da"/>
    <s v="manje od 10"/>
    <s v="10-20"/>
    <s v="Do 5%"/>
    <s v="Samo za neke planove"/>
    <s v="Uglavnom da"/>
    <s v="10-20"/>
    <s v="manje od 10"/>
    <s v="Do 5%"/>
    <s v="Preko 12"/>
    <s v="Do 15"/>
    <s v="Preko 6"/>
    <s v="15-30 dana"/>
    <s v="16-30"/>
    <s v="Preko 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Do 15"/>
    <s v="Preko 6"/>
    <s v="15-30 dana"/>
    <s v="16-30"/>
    <s v="Preko 15"/>
    <s v="Retko"/>
    <s v="Preko 12"/>
    <s v="Do 15"/>
    <s v="Preko 6"/>
    <s v="15-30 dana"/>
    <s v="16-30"/>
    <s v="Preko 15"/>
    <s v="Retko"/>
    <s v="3-6"/>
    <s v="Do 15"/>
    <s v="Do 3"/>
    <s v="15-30 dana"/>
    <s v="16-30"/>
    <s v="Preko 15"/>
    <s v="Retko"/>
    <s v="Retko"/>
    <s v="Retko"/>
    <s v="Retko"/>
    <s v="Retko"/>
    <s v="Često"/>
    <s v="Često"/>
    <s v="putem pisanog obaveštenja strankama koje su prethodno bile zainteresovane za izmene planova"/>
    <s v="Ankete"/>
    <m/>
    <s v="Okrugli stolovi"/>
    <m/>
    <m/>
    <m/>
    <m/>
    <n v="0"/>
    <n v="0"/>
    <n v="0"/>
    <n v="7"/>
    <x v="0"/>
    <m/>
    <m/>
    <m/>
    <s v="Nedovoljno obučen kadar u JLS za sprovođenje postupka izrade planova digitalnim putem"/>
    <m/>
    <m/>
    <s v="dodatna oprema računarima i programima koji su nam potrebni za proceduru kreiranja planova"/>
    <x v="0"/>
    <m/>
    <x v="2"/>
    <m/>
    <n v="3"/>
    <x v="2"/>
    <m/>
    <x v="1"/>
    <x v="1"/>
    <x v="1"/>
    <m/>
    <x v="1"/>
    <x v="1"/>
    <s v="ne radi online"/>
    <x v="0"/>
    <s v="Nemamo još uvek uslova za elektronsko održavawe komisije za planove"/>
    <x v="0"/>
    <x v="0"/>
    <s v="Ne postoje uslovi za snimanje, što ne znači da neće postojati u buduće"/>
    <x v="0"/>
    <s v="Drugo – molimo vas precizirajte u komentaru"/>
    <s v="nismo imali inicijativa"/>
    <x v="1"/>
    <x v="1"/>
  </r>
  <r>
    <s v="Mionica"/>
    <x v="1"/>
    <x v="0"/>
    <s v="Одељење за просторно планирање, урбанизам и грађевинарство- Руководилац Одељења"/>
    <x v="0"/>
    <x v="0"/>
    <x v="4"/>
    <x v="5"/>
    <x v="6"/>
    <s v="Nemamo ovu vrstu plana"/>
    <s v="Nemamo ovru vrstu plana"/>
    <s v="Nemamo ovru vrstu plana"/>
    <s v="Nemamo ovru vrstu plana"/>
    <s v="Nemamo ovru vrstu plana"/>
    <s v="Da - uvek"/>
    <s v="Da – uvek"/>
    <s v="Nemamo ovru vrstu plana"/>
    <s v="Nemamo ovru vrstu plana"/>
    <s v="Nemamo ovru vrstu plana"/>
    <s v="Da - uvek"/>
    <s v="Da – uvek"/>
    <s v="manje od 10"/>
    <s v="manje od 10"/>
    <s v="Do 5%"/>
    <s v="Da - uvek"/>
    <s v="Da – uvek"/>
    <s v="manje od 10"/>
    <s v="manje od 10"/>
    <s v="Do 5%"/>
    <s v="Preko 12"/>
    <s v="30-60"/>
    <s v="3-6"/>
    <s v="15-30 dana"/>
    <s v="16-30"/>
    <s v="Preko 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30-60"/>
    <s v="Preko 6"/>
    <s v="15-30 dana"/>
    <s v="16-30"/>
    <s v="Preko 15"/>
    <s v="Retko"/>
    <s v="6-12"/>
    <s v="15-30"/>
    <s v="3-6"/>
    <s v="15-30 dana"/>
    <s v="16-30"/>
    <s v="Preko 15"/>
    <s v="Retko"/>
    <s v="3-6"/>
    <s v="15-30"/>
    <s v="Do 3"/>
    <s v="15-30 dana"/>
    <s v="8-15"/>
    <s v="5-15"/>
    <s v="Retko"/>
    <s v="Uvek"/>
    <s v="Nikada"/>
    <s v="Nikada"/>
    <s v="Nikada"/>
    <s v="Retko"/>
    <s v="Retko"/>
    <s v="захтеви за мишљења"/>
    <s v="Ankete"/>
    <m/>
    <s v="Okrugli stolovi"/>
    <m/>
    <m/>
    <m/>
    <m/>
    <s v="ЈКП Водовод Мионица"/>
    <s v="ЕД Ваљево"/>
    <s v="Завод за заштиту споменика културе"/>
    <n v="9"/>
    <x v="2"/>
    <s v="Neodgovarajući propisi – specificirajte nazive propisa koji su problematični u komenatru"/>
    <s v="Nepostojeći proces i standard izrade digitalnih prostornih i urbanističkih planova"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Стручни кадар и обука"/>
    <x v="1"/>
    <m/>
    <x v="0"/>
    <s v="по потреби"/>
    <n v="5"/>
    <x v="0"/>
    <s v="Д.г.и. из Одељења за ЛЕР"/>
    <x v="1"/>
    <x v="0"/>
    <x v="0"/>
    <m/>
    <x v="0"/>
    <x v="0"/>
    <m/>
    <x v="0"/>
    <s v="мултимедијална сала, одговарајући софтвери и сл."/>
    <x v="2"/>
    <x v="0"/>
    <s v="нема те могућности"/>
    <x v="0"/>
    <s v="Drugo – molimo vas precizirajte u komentaru"/>
    <s v="није имала"/>
    <x v="1"/>
    <x v="0"/>
  </r>
  <r>
    <s v="Čačak"/>
    <x v="1"/>
    <x v="1"/>
    <s v="Grupa ya urbanisticko planiranje, prostorni planer"/>
    <x v="0"/>
    <x v="0"/>
    <x v="1"/>
    <x v="1"/>
    <x v="2"/>
    <s v="Da - uvek"/>
    <s v="Da – uvek"/>
    <s v="manje od 10"/>
    <s v="nijedan"/>
    <s v="Nisamo sprovodili konsultacije"/>
    <s v="Da - uvek"/>
    <s v="Da – uvek"/>
    <s v="50-100"/>
    <s v="20-50"/>
    <s v="Preko 30%"/>
    <s v="Da - uvek"/>
    <s v="Da – uvek"/>
    <s v="50-100"/>
    <s v="20-50"/>
    <s v="Preko 30%"/>
    <s v="Da - uvek"/>
    <s v="Da – uvek"/>
    <s v="10-20"/>
    <s v="manje od 10"/>
    <s v="Preko 30%"/>
    <s v="Preko 12"/>
    <s v="15-30"/>
    <s v="Do 3"/>
    <s v="15-30 dana"/>
    <s v="16-30"/>
    <s v="5-15"/>
    <s v="Nemam ovu vrstu plana"/>
    <s v="Preko 12"/>
    <s v="15-30"/>
    <s v="Do 3"/>
    <s v="15-30 dana"/>
    <s v="16-30"/>
    <s v="5-15"/>
    <s v="Nemam ovu vrstu plana"/>
    <s v="Preko 12"/>
    <s v="15-30"/>
    <s v="3-6"/>
    <s v="15-30 dana"/>
    <s v="16-30"/>
    <s v="5-15"/>
    <s v="Često"/>
    <s v="6-12"/>
    <s v="15-30"/>
    <s v="Do 3"/>
    <s v="15-30 dana"/>
    <s v="16-30"/>
    <s v="5-15"/>
    <s v="Često"/>
    <s v="3-6"/>
    <s v="15-30"/>
    <s v="Do 3"/>
    <s v="15-30 dana"/>
    <s v="16-30"/>
    <s v="5-15"/>
    <s v="Često"/>
    <s v="Retko"/>
    <s v="Retko"/>
    <s v="Retko"/>
    <s v="Često"/>
    <s v="Retko"/>
    <s v="Nikada"/>
    <s v="sastanci sa konkreknim zainteresovanim licima"/>
    <m/>
    <m/>
    <m/>
    <m/>
    <m/>
    <m/>
    <s v="direkni sastanci"/>
    <n v="0"/>
    <n v="0"/>
    <n v="0"/>
    <n v="3"/>
    <x v="1"/>
    <m/>
    <s v="Nepostojeći proces i standard izrade digitalnih prostornih i urbanističkih planova"/>
    <m/>
    <m/>
    <m/>
    <m/>
    <s v="jedinstven sistem "/>
    <x v="1"/>
    <m/>
    <x v="2"/>
    <m/>
    <n v="9"/>
    <x v="1"/>
    <m/>
    <x v="1"/>
    <x v="0"/>
    <x v="1"/>
    <m/>
    <x v="1"/>
    <x v="1"/>
    <n v="0"/>
    <x v="2"/>
    <n v="0"/>
    <x v="1"/>
    <x v="0"/>
    <m/>
    <x v="0"/>
    <s v="Drugo – molimo vas precizirajte u komentaru"/>
    <n v="0"/>
    <x v="1"/>
    <x v="2"/>
  </r>
  <r>
    <s v="Valjevo"/>
    <x v="1"/>
    <x v="1"/>
    <s v="Odeljenje za urbanizam, građevinarstvo, saobraćaj i zaštitu životne sredine, Šef odseka za urbanizam, saobraćaj i objedinjenu proceduru"/>
    <x v="0"/>
    <x v="0"/>
    <x v="2"/>
    <x v="6"/>
    <x v="7"/>
    <s v="Da - uvek"/>
    <s v="Da – uvek"/>
    <s v="Nisamo sprovodili konsultacije"/>
    <m/>
    <s v="N/A"/>
    <s v="Da - uvek"/>
    <s v="Da – uvek"/>
    <s v="20-50"/>
    <s v="20-50"/>
    <s v="Preko 30%"/>
    <s v="Da - uvek"/>
    <s v="Da – uvek"/>
    <s v="20-50"/>
    <s v="20-50"/>
    <s v="Preko 30%"/>
    <s v="Da - uvek"/>
    <s v="Uglavnom ne"/>
    <s v="manje od 10"/>
    <s v="manje od 10"/>
    <s v="Do 5%"/>
    <s v="Preko 12"/>
    <s v="30-60"/>
    <s v="Preko 6"/>
    <s v="15-30 dana"/>
    <s v="16-30"/>
    <s v="Preko 15"/>
    <s v="Retko"/>
    <s v="Preko 12"/>
    <s v="30-60"/>
    <s v="Preko 6"/>
    <s v="15-30 dana"/>
    <s v="16-30"/>
    <s v="Preko 15"/>
    <s v="Retko"/>
    <s v="Preko 12"/>
    <s v="30-60"/>
    <s v="3-6"/>
    <s v="15-30 dana"/>
    <s v="16-30"/>
    <s v="Preko 15"/>
    <s v="Retko"/>
    <s v="6-12"/>
    <s v="15-30"/>
    <s v="Do 3"/>
    <s v="15-30 dana"/>
    <s v="16-30"/>
    <s v="Preko 15"/>
    <s v="Retko"/>
    <m/>
    <s v="15-30"/>
    <m/>
    <m/>
    <s v="0-7"/>
    <s v="Do 5"/>
    <s v="Retko"/>
    <s v="Često"/>
    <s v="Nikada"/>
    <s v="Retko"/>
    <s v="Nikada"/>
    <s v="Retko"/>
    <s v="Uvek"/>
    <s v="u postupku ranog javnog uvida"/>
    <m/>
    <m/>
    <m/>
    <m/>
    <m/>
    <s v="Ne organizujemo konsultacije van ranog javnog uvida i javnog uvida"/>
    <m/>
    <s v="Elektrodistribucija  do 15 dana"/>
    <m/>
    <m/>
    <n v="40"/>
    <x v="1"/>
    <m/>
    <m/>
    <s v="Nedovoljan broj kadrova u JLS za sprovođenje postupka izrade planova digitalnim putem"/>
    <s v="Nedovoljno obučen kadar u JLS za sprovođenje postupka izrade planova digitalnim putem"/>
    <m/>
    <m/>
    <s v="kvalitetna oprema, i izrada novih planova"/>
    <x v="3"/>
    <s v="Izradom novih digitalnih planova, shodno sadašnjim propisima"/>
    <x v="2"/>
    <m/>
    <n v="7"/>
    <x v="2"/>
    <m/>
    <x v="0"/>
    <x v="0"/>
    <x v="0"/>
    <m/>
    <x v="0"/>
    <x v="0"/>
    <m/>
    <x v="0"/>
    <m/>
    <x v="2"/>
    <x v="0"/>
    <m/>
    <x v="0"/>
    <s v="Drugo – molimo vas precizirajte u komentaru"/>
    <s v="nije bilo zahteva"/>
    <x v="0"/>
    <x v="0"/>
  </r>
  <r>
    <s v="Alibunar"/>
    <x v="0"/>
    <x v="0"/>
    <s v="Odeljenje za inspekcijske poslove, građevinarstvo, urbanizam i imovinsko-pravne poslove"/>
    <x v="0"/>
    <x v="2"/>
    <x v="2"/>
    <x v="4"/>
    <x v="5"/>
    <s v="Nemamo ovu vrstu plana"/>
    <s v="Nemamo ovru vrstu plana"/>
    <s v="Nemamo ovru vrstu plana"/>
    <s v="Nemamo ovru vrstu plana"/>
    <s v="Nemamo ovru vrstu plana"/>
    <s v="Da - uvek"/>
    <s v="Uglavnom ne"/>
    <s v="Nisamo sprovodili konsultacije"/>
    <s v="nijedan"/>
    <s v="0%"/>
    <s v="Samo za neke planove"/>
    <s v="Uglavnom ne"/>
    <s v="Nisamo sprovodili konsultacije"/>
    <s v="nijedan"/>
    <s v="0%"/>
    <s v="Samo za neke planove"/>
    <s v="Nikada"/>
    <s v="Nisamo sprovodili konsultacije"/>
    <s v="nijedan"/>
    <s v="0%"/>
    <s v="Preko 12"/>
    <s v="Do 15"/>
    <s v="Preko 6"/>
    <s v="15-30 dana"/>
    <s v="Duže od 30 dana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Do 15"/>
    <s v="Preko 6"/>
    <s v="15-30 dana"/>
    <s v="Duže od 30 dana"/>
    <s v="5-15"/>
    <s v="Retko"/>
    <s v="3-6"/>
    <s v="Do 15"/>
    <s v="Do 3"/>
    <s v="15-30 dana"/>
    <s v="Duže od 30 dana"/>
    <s v="5-15"/>
    <s v="Retko"/>
    <s v="3-6"/>
    <s v="Do 15"/>
    <s v="Do 3"/>
    <s v="15-30 dana"/>
    <s v="8-15"/>
    <s v="5-15"/>
    <s v="Retko"/>
    <s v="Nikada"/>
    <s v="Nikada"/>
    <s v="Retko"/>
    <s v="Nikada"/>
    <s v="Nikada"/>
    <s v="Retko"/>
    <m/>
    <m/>
    <m/>
    <s v="Okrugli stolovi"/>
    <s v="Fokus grupe"/>
    <m/>
    <m/>
    <m/>
    <s v="-"/>
    <s v="-"/>
    <s v="-"/>
    <n v="2"/>
    <x v="1"/>
    <m/>
    <m/>
    <s v="Nedovoljan broj kadrova u JLS za sprovođenje postupka izrade planova digitalnim putem"/>
    <s v="Nedovoljno obučen kadar u JLS za sprovođenje postupka izrade planova digitalnim putem"/>
    <m/>
    <m/>
    <s v="1. obuka kadrova za sprovođenje procesa - prvenstveno za korišćenje GIS tehnologija  2. poboljšanje tehničke opremljenosti za korišćenje GIS tehnologija"/>
    <x v="2"/>
    <m/>
    <x v="2"/>
    <m/>
    <n v="5"/>
    <x v="1"/>
    <m/>
    <x v="1"/>
    <x v="0"/>
    <x v="2"/>
    <s v="u slučaju hitnosti u postupanju, a ne postoji mogućnost klasičnog održavanja sednice"/>
    <x v="0"/>
    <x v="2"/>
    <m/>
    <x v="1"/>
    <m/>
    <x v="0"/>
    <x v="0"/>
    <s v="Ne sprovodi se snimanje sednica na taj način. Sprovodi se audio snimanje u cilju upotpunjavanja materijala sa sednice"/>
    <x v="0"/>
    <s v="Drugo – molimo vas precizirajte u komentaru"/>
    <s v="nije bilo takvih zahteva"/>
    <x v="1"/>
    <x v="0"/>
  </r>
  <r>
    <s v="Kikinda"/>
    <x v="0"/>
    <x v="1"/>
    <s v="Sekretarijat za urbanizam, objedinjenu proceduru i izgradnju grada, Odsek objedinjene procedure"/>
    <x v="0"/>
    <x v="0"/>
    <x v="1"/>
    <x v="0"/>
    <x v="0"/>
    <s v="Nemamo ovu vrstu plana"/>
    <s v="Nemamo ovru vrstu plana"/>
    <s v="Nemamo ovru vrstu plana"/>
    <s v="Nemamo ovru vrstu plana"/>
    <s v="Nemamo ovru vrstu plana"/>
    <s v="Da - uvek"/>
    <s v="Da – uvek"/>
    <s v="manje od 10"/>
    <s v="manje od 10"/>
    <s v="Od 10 do 30%"/>
    <s v="Da - uvek"/>
    <s v="Da – uvek"/>
    <s v="manje od 10"/>
    <s v="manje od 10"/>
    <s v="Od 10 do 30%"/>
    <s v="Da - uvek"/>
    <s v="Da – uvek"/>
    <s v="manje od 10"/>
    <s v="manje od 10"/>
    <s v="Od 10 do 30%"/>
    <s v="Preko 12"/>
    <s v="15-30"/>
    <s v="Do 3"/>
    <s v="15-30 dana"/>
    <s v="16-30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6-12"/>
    <s v="15-30"/>
    <s v="Do 3"/>
    <s v="15-30 dana"/>
    <s v="16-30"/>
    <s v="5-15"/>
    <s v="Često"/>
    <s v="6-12"/>
    <s v="15-30"/>
    <s v="Do 3"/>
    <s v="15-30 dana"/>
    <s v="16-30"/>
    <s v="5-15"/>
    <s v="Često"/>
    <s v="3-6"/>
    <s v="15-30"/>
    <s v="Do 3"/>
    <s v="15-30 dana"/>
    <s v="16-30"/>
    <s v="Do 5"/>
    <s v="Retko"/>
    <s v="Nikada"/>
    <s v="Nikada"/>
    <s v="Nikada"/>
    <s v="Nikada"/>
    <s v="Retko"/>
    <s v="Nikada"/>
    <m/>
    <m/>
    <m/>
    <m/>
    <m/>
    <m/>
    <s v="Ne organizujemo konsultacije van ranog javnog uvida i javnog uvida"/>
    <m/>
    <s v="Niko"/>
    <s v="Niko"/>
    <s v="Niko"/>
    <n v="14"/>
    <x v="0"/>
    <m/>
    <s v="Nepostojeći proces i standard izrade digitalnih prostornih i urbanističkih planova"/>
    <m/>
    <m/>
    <m/>
    <m/>
    <s v="Izrada jedinstvenog softvera."/>
    <x v="0"/>
    <m/>
    <x v="1"/>
    <m/>
    <n v="11"/>
    <x v="0"/>
    <s v="Urbanista zaposlen u javnom preduzeću"/>
    <x v="1"/>
    <x v="0"/>
    <x v="0"/>
    <m/>
    <x v="2"/>
    <x v="0"/>
    <m/>
    <x v="1"/>
    <m/>
    <x v="0"/>
    <x v="1"/>
    <m/>
    <x v="0"/>
    <s v="Drugo – molimo vas precizirajte u komentaru"/>
    <s v="Nije bilo inicijative"/>
    <x v="1"/>
    <x v="0"/>
  </r>
  <r>
    <s v="Subotica"/>
    <x v="0"/>
    <x v="1"/>
    <s v="Sekretarijat za građevinarstvo, Registrator"/>
    <x v="2"/>
    <x v="2"/>
    <x v="0"/>
    <x v="3"/>
    <x v="1"/>
    <s v="Samo za neke planove"/>
    <s v="Uglavnom ne"/>
    <s v="10-20"/>
    <s v="10-20"/>
    <s v="Preko 30%"/>
    <s v="Samo za neke planove"/>
    <s v="Uglavnom ne"/>
    <s v="manje od 10"/>
    <s v="manje od 10"/>
    <s v="Preko 30%"/>
    <s v="Samo za neke planove"/>
    <s v="Uglavnom ne"/>
    <s v="10-20"/>
    <s v="10-20"/>
    <s v="Preko 30%"/>
    <s v="Ne - nikada"/>
    <s v="Nikada"/>
    <s v="Nisamo sprovodili konsultacije"/>
    <s v="Nisamo sprovodili konsultacije"/>
    <s v="Nisamo sprovodili konsultacije"/>
    <s v="Preko 12"/>
    <s v="30-60"/>
    <s v="Preko 6"/>
    <s v="Preko 60 dana"/>
    <s v="16-30"/>
    <s v="5-15"/>
    <s v="Nikad"/>
    <s v="Preko 12"/>
    <s v="30-60"/>
    <s v="Preko 6"/>
    <s v="Preko 60 dana"/>
    <s v="16-30"/>
    <s v="5-15"/>
    <s v="Nikad"/>
    <s v="6-12"/>
    <s v="30-60"/>
    <s v="Preko 6"/>
    <s v="30-60 dana"/>
    <s v="16-30"/>
    <s v="5-15"/>
    <s v="Retko"/>
    <s v="6-12"/>
    <s v="15-30"/>
    <s v="3-6"/>
    <s v="15-30 dana"/>
    <s v="16-30"/>
    <s v="5-15"/>
    <s v="Retko"/>
    <s v="3-6"/>
    <s v="Do 15"/>
    <s v="Do 3"/>
    <s v="15-30 dana"/>
    <s v="0-7"/>
    <s v="Do 5"/>
    <s v="Retko"/>
    <s v="Retko"/>
    <s v="Retko"/>
    <s v="Nikada"/>
    <s v="Nikada"/>
    <s v="Uvek"/>
    <s v="Nikada"/>
    <m/>
    <m/>
    <s v="Intervjui"/>
    <m/>
    <m/>
    <m/>
    <m/>
    <m/>
    <s v="Mi ne pribavljamo uslove"/>
    <m/>
    <m/>
    <n v="100"/>
    <x v="0"/>
    <m/>
    <m/>
    <s v="Nedovoljan broj kadrova u JLS za sprovođenje postupka izrade planova digitalnim putem"/>
    <s v="Nedovoljno obučen kadar u JLS za sprovođenje postupka izrade planova digitalnim putem"/>
    <m/>
    <m/>
    <m/>
    <x v="1"/>
    <m/>
    <x v="2"/>
    <m/>
    <n v="9"/>
    <x v="0"/>
    <s v="Predsednik Komisije - Menadzer grada"/>
    <x v="1"/>
    <x v="0"/>
    <x v="2"/>
    <m/>
    <x v="0"/>
    <x v="0"/>
    <m/>
    <x v="1"/>
    <m/>
    <x v="1"/>
    <x v="0"/>
    <m/>
    <x v="0"/>
    <s v="Grupe građana"/>
    <m/>
    <x v="1"/>
    <x v="1"/>
  </r>
  <r>
    <s v="Sjenica"/>
    <x v="1"/>
    <x v="0"/>
    <s v="Odeljenje za urbanizam, imovinsko-pravne poslove i zaštitu životne sredine"/>
    <x v="0"/>
    <x v="1"/>
    <x v="1"/>
    <x v="0"/>
    <x v="1"/>
    <s v="Nemamo ovu vrstu plana"/>
    <s v="Nemamo ovru vrstu plana"/>
    <s v="Nemamo ovru vrstu plana"/>
    <s v="Nemamo ovru vrstu plana"/>
    <s v="Nemamo ovru vrstu plana"/>
    <s v="Da - uvek"/>
    <s v="Uglavnom da"/>
    <s v="10-20"/>
    <s v="20-50"/>
    <s v="Preko 30%"/>
    <s v="Da - uvek"/>
    <s v="Da – uvek"/>
    <s v="10-20"/>
    <s v="10-20"/>
    <s v="Preko 30%"/>
    <s v="Da - uvek"/>
    <s v="Uglavnom ne"/>
    <s v="manje od 10"/>
    <s v="manje od 10"/>
    <s v="Preko 30%"/>
    <s v="Preko 12"/>
    <s v="30-60"/>
    <s v="Preko 6"/>
    <s v="30-60 dana"/>
    <s v="16-30"/>
    <s v="Preko 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6-12"/>
    <s v="30-60"/>
    <s v="Preko 6"/>
    <s v="30-60 dana"/>
    <s v="16-30"/>
    <s v="Preko 15"/>
    <s v="Retko"/>
    <s v="6-12"/>
    <s v="30-60"/>
    <s v="3-6"/>
    <s v="15-30 dana"/>
    <s v="16-30"/>
    <s v="5-15"/>
    <s v="Često"/>
    <s v="3-6"/>
    <s v="Do 15"/>
    <s v="Do 3"/>
    <s v="15-30 dana"/>
    <s v="0-7"/>
    <s v="5-15"/>
    <s v="Retko"/>
    <s v="Nikada"/>
    <s v="Nikada"/>
    <s v="Često"/>
    <s v="Retko"/>
    <s v="Uvek"/>
    <s v="Uvek"/>
    <s v="Priklupljanje predloga u pisanoj formi preko pisarnice opštinske uprave"/>
    <m/>
    <s v="Intervjui"/>
    <m/>
    <s v="Fokus grupe"/>
    <s v="Prikupljanje predloga putem internet stranice"/>
    <m/>
    <m/>
    <s v="RGZ SKN Sjenica"/>
    <s v="Elektrodistribucija Čačak-ogranak Sjenica"/>
    <s v="MUP"/>
    <n v="10"/>
    <x v="2"/>
    <m/>
    <m/>
    <m/>
    <s v="Nedovoljno obučen kadar u JLS za sprovođenje postupka izrade planova digitalnim putem"/>
    <s v="Nedovoljno sredstava u budžetu JLS za izradu planova u odgovarajućim formatima"/>
    <m/>
    <s v="Obuka kadrova za digitalnu izradu planova"/>
    <x v="1"/>
    <m/>
    <x v="0"/>
    <s v="Po potrebi, a otprilike jednom u dva meseca"/>
    <n v="9"/>
    <x v="0"/>
    <s v="predsednik komisije za planove"/>
    <x v="1"/>
    <x v="0"/>
    <x v="1"/>
    <m/>
    <x v="1"/>
    <x v="2"/>
    <m/>
    <x v="0"/>
    <m/>
    <x v="0"/>
    <x v="1"/>
    <m/>
    <x v="0"/>
    <s v="Drugo – molimo vas precizirajte u komentaru"/>
    <s v="Nije bilo inicijativa"/>
    <x v="0"/>
    <x v="0"/>
  </r>
  <r>
    <s v="Kovačica"/>
    <x v="0"/>
    <x v="0"/>
    <s v="Odeljenje za za urbanizam,   stambeno-komunalnu delatnost,  zaštitu životne sredine, saobraćaj i energetiku,  imovinsko pravne i inspekcijske poslove, Rukovodilac Odeljenja"/>
    <x v="0"/>
    <x v="3"/>
    <x v="2"/>
    <x v="2"/>
    <x v="2"/>
    <s v="Nemamo ovu vrstu plana"/>
    <s v="Nemamo ovru vrstu plana"/>
    <s v="Nemamo ovru vrstu plana"/>
    <s v="Nemamo ovru vrstu plana"/>
    <s v="Nemamo ovru vrstu plana"/>
    <s v="Da - uvek"/>
    <s v="Nikada"/>
    <s v="Nisamo sprovodili konsultacije"/>
    <s v="Nisamo sprovodili konsultacije"/>
    <s v="Nisamo sprovodili konsultacije"/>
    <s v="Da - uvek"/>
    <s v="Nikada"/>
    <s v="Nisamo sprovodili konsultacije"/>
    <s v="Nisamo sprovodili konsultacije"/>
    <s v="Nisamo sprovodili konsultacije"/>
    <s v="Ne - nikada"/>
    <s v="Nikada"/>
    <s v="Nisamo sprovodili konsultacije"/>
    <s v="Nisamo sprovodili konsultacije"/>
    <s v="Nisamo sprovodili konsultacije"/>
    <s v="Preko 12"/>
    <s v="Preko 60"/>
    <s v="Preko 6"/>
    <s v="Preko 60 dana"/>
    <s v="16-30"/>
    <s v="5-15"/>
    <s v="Čest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Preko 60"/>
    <s v="Preko 6"/>
    <s v="Preko 60 dana"/>
    <s v="16-30"/>
    <s v="5-15"/>
    <s v="Često"/>
    <s v="6-12"/>
    <s v="Preko 60"/>
    <s v="Preko 6"/>
    <s v="Preko 60 dana"/>
    <s v="16-30"/>
    <s v="5-15"/>
    <s v="Često"/>
    <s v="3-6"/>
    <s v="30-60"/>
    <s v="Do 3"/>
    <s v="15-30 dana"/>
    <s v="8-15"/>
    <s v="5-15"/>
    <s v="Često"/>
    <s v="Nikada"/>
    <s v="Nikada"/>
    <s v="Nikada"/>
    <s v="Nikada"/>
    <s v="Nikada"/>
    <s v="Nikada"/>
    <m/>
    <m/>
    <m/>
    <m/>
    <m/>
    <m/>
    <s v="Ne organizujemo konsultacije van ranog javnog uvida i javnog uvida"/>
    <m/>
    <s v="vodni uslovi ,  60"/>
    <m/>
    <m/>
    <n v="5"/>
    <x v="0"/>
    <m/>
    <m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tehnička opremljenost, novo zapošljavanje i obučavanje kadrova"/>
    <x v="1"/>
    <m/>
    <x v="0"/>
    <s v="po potrebi - 8 puta godišnje"/>
    <n v="5"/>
    <x v="0"/>
    <s v="Predsednik Komisije / Predstavnik urbanizma JLS"/>
    <x v="1"/>
    <x v="0"/>
    <x v="0"/>
    <m/>
    <x v="1"/>
    <x v="3"/>
    <m/>
    <x v="2"/>
    <s v="Nismo do sada imali elektronsku sednicu"/>
    <x v="1"/>
    <x v="0"/>
    <s v="Osim ako snima RTV"/>
    <x v="0"/>
    <s v="Drugo – molimo vas precizirajte u komentaru"/>
    <s v="Nije bilo inicijativa"/>
    <x v="1"/>
    <x v="1"/>
  </r>
  <r>
    <s v="Čajetina"/>
    <x v="1"/>
    <x v="0"/>
    <s v="Odeljenje za urbanizam i imovinsko pravne poslove, savetnik"/>
    <x v="0"/>
    <x v="3"/>
    <x v="2"/>
    <x v="2"/>
    <x v="2"/>
    <s v="Nemamo ovu vrstu plana"/>
    <s v="Nemamo ovru vrstu plana"/>
    <s v="Nemamo ovru vrstu plana"/>
    <s v="Nemamo ovru vrstu plana"/>
    <s v="Nemamo ovru vrstu plana"/>
    <s v="Da - uvek"/>
    <s v="Nikada"/>
    <s v="Nisamo sprovodili konsultacije"/>
    <s v="Nisamo sprovodili konsultacije"/>
    <s v="Nisamo sprovodili konsultacije"/>
    <s v="Da - uvek"/>
    <s v="Uglavnom ne"/>
    <s v="manje od 10"/>
    <s v="manje od 10"/>
    <s v="Preko 30%"/>
    <s v="Da - uvek"/>
    <m/>
    <s v="Nisamo sprovodili konsultacije"/>
    <s v="Nisamo sprovodili konsultacije"/>
    <s v="Nisamo sprovodili konsultacije"/>
    <s v="Preko 12"/>
    <s v="30-60"/>
    <s v="Preko 6"/>
    <s v="30-60 dana"/>
    <s v="16-30"/>
    <s v="5-15"/>
    <s v="Često"/>
    <s v="Nemam ovu vrstu plana"/>
    <s v="Nema ovu vrstu plana"/>
    <s v="Nemamo ovu vrstu plana"/>
    <s v="Nemam ovu vrstu plana"/>
    <s v="Nemam ovu vrstu plana"/>
    <s v="Nemam ovu vrstu plana"/>
    <s v="Nemam ovu vrstu plana"/>
    <s v="6-12"/>
    <s v="30-60"/>
    <s v="3-6"/>
    <s v="30-60 dana"/>
    <s v="16-30"/>
    <s v="5-15"/>
    <s v="Često"/>
    <s v="3-6"/>
    <s v="30-60"/>
    <s v="Do 3"/>
    <s v="30-60 dana"/>
    <s v="16-30"/>
    <s v="5-15"/>
    <s v="Retko"/>
    <s v="3-6"/>
    <s v="30-60"/>
    <s v="Do 3"/>
    <s v="30-60 dana"/>
    <s v="8-15"/>
    <s v="Do 5"/>
    <s v="Retko"/>
    <s v="Nikada"/>
    <s v="Nikada"/>
    <s v="Retko"/>
    <s v="Retko"/>
    <s v="Nikada"/>
    <s v="Nikada"/>
    <m/>
    <m/>
    <m/>
    <s v="Okrugli stolovi"/>
    <s v="Fokus grupe"/>
    <m/>
    <s v="Ne organizujemo konsultacije van ranog javnog uvida i javnog uvida"/>
    <m/>
    <s v="EPS 30"/>
    <s v="Srbiijasume 20"/>
    <s v="Srbijagas 5"/>
    <n v="100"/>
    <x v="1"/>
    <m/>
    <m/>
    <s v="Nedovoljan broj kadrova u JLS za sprovođenje postupka izrade planova digitalnim putem"/>
    <m/>
    <m/>
    <m/>
    <s v="azurne podloge i uslovi"/>
    <x v="3"/>
    <s v="neophodno je zaposliti stručnan kadar"/>
    <x v="4"/>
    <m/>
    <n v="7"/>
    <x v="0"/>
    <s v="rukovodilac Odeljenja"/>
    <x v="1"/>
    <x v="0"/>
    <x v="2"/>
    <s v="Trenutno se po potrebi odrzsavaju elektonski zbog Covida"/>
    <x v="3"/>
    <x v="0"/>
    <m/>
    <x v="1"/>
    <m/>
    <x v="0"/>
    <x v="0"/>
    <s v="nedostatak tehnike"/>
    <x v="0"/>
    <s v="Drugo – molimo vas precizirajte u komentaru"/>
    <s v="Nije bilo inicijative"/>
    <x v="1"/>
    <x v="1"/>
  </r>
  <r>
    <s v="Užice"/>
    <x v="1"/>
    <x v="1"/>
    <s v="Odeqewe za sprovođenje planova i izgradnju"/>
    <x v="0"/>
    <x v="0"/>
    <x v="2"/>
    <x v="4"/>
    <x v="5"/>
    <s v="Da - uvek"/>
    <s v="Da – uvek"/>
    <s v="Nisamo sprovodili konsultacije"/>
    <s v="nijedan"/>
    <s v="0%"/>
    <s v="Da - uvek"/>
    <s v="Da – uvek"/>
    <s v="Preko 100"/>
    <s v="Preko 100"/>
    <s v="Preko 30%"/>
    <s v="Da - uvek"/>
    <s v="Da – uvek"/>
    <s v="Preko 100"/>
    <s v="Preko 100"/>
    <s v="Preko 30%"/>
    <s v="Ne - nikada"/>
    <s v="Da – uvek"/>
    <s v="Preko 100"/>
    <s v="10-20"/>
    <s v="Preko 30%"/>
    <s v="Preko 12"/>
    <s v="Preko 60"/>
    <s v="Preko 6"/>
    <s v="Preko 60 dana"/>
    <s v="16-30"/>
    <s v="Do 5"/>
    <s v="Često"/>
    <s v="Preko 12"/>
    <s v="Preko 60"/>
    <s v="Preko 6"/>
    <s v="Preko 60 dana"/>
    <s v="16-30"/>
    <s v="Do 5"/>
    <s v="Često"/>
    <s v="Preko 12"/>
    <s v="30-60"/>
    <s v="Preko 6"/>
    <s v="30-60 dana"/>
    <s v="8-15"/>
    <s v="Do 5"/>
    <s v="Često"/>
    <s v="Preko 12"/>
    <s v="30-60"/>
    <s v="Preko 6"/>
    <s v="30-60 dana"/>
    <s v="8-15"/>
    <s v="Do 5"/>
    <s v="Često"/>
    <s v="3-6"/>
    <s v="15-30"/>
    <s v="Preko 6"/>
    <s v="15-30 dana"/>
    <s v="0-7"/>
    <s v="Do 5"/>
    <s v="Često"/>
    <s v="Nikada"/>
    <s v="Nikada"/>
    <s v="Često"/>
    <s v="Retko"/>
    <s v="Retko"/>
    <s v="Nikada"/>
    <m/>
    <m/>
    <m/>
    <s v="Okrugli stolovi"/>
    <m/>
    <m/>
    <s v="Ne organizujemo konsultacije van ranog javnog uvida i javnog uvida"/>
    <m/>
    <s v="EPS"/>
    <m/>
    <m/>
    <n v="50"/>
    <x v="0"/>
    <m/>
    <s v="Nepostojeći proces i standard izrade digitalnih prostornih i urbanističkih planova"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m/>
    <x v="1"/>
    <m/>
    <x v="2"/>
    <m/>
    <n v="7"/>
    <x v="1"/>
    <m/>
    <x v="1"/>
    <x v="0"/>
    <x v="0"/>
    <m/>
    <x v="3"/>
    <x v="0"/>
    <m/>
    <x v="0"/>
    <s v="softveri za online sastanak, multimedijalna sala"/>
    <x v="0"/>
    <x v="1"/>
    <s v="audio snimanje je moguće, samo nismo sigurni da može direktno da se emituje"/>
    <x v="0"/>
    <s v="Drugo – molimo vas precizirajte u komentaru"/>
    <s v="niko nije tražio"/>
    <x v="1"/>
    <x v="0"/>
  </r>
  <r>
    <s v="Raška"/>
    <x v="1"/>
    <x v="0"/>
    <s v="Одсек за урбанизам"/>
    <x v="0"/>
    <x v="1"/>
    <x v="1"/>
    <x v="0"/>
    <x v="3"/>
    <s v="Da - uvek"/>
    <s v="Uglavnom da"/>
    <s v="manje od 10"/>
    <s v="manje od 10"/>
    <s v="Do 5%"/>
    <s v="Da - uvek"/>
    <s v="Uglavnom da"/>
    <s v="manje od 10"/>
    <s v="manje od 10"/>
    <s v="Do 5%"/>
    <s v="Da - uvek"/>
    <s v="Uglavnom da"/>
    <s v="manje od 10"/>
    <s v="manje od 10"/>
    <s v="Do 5%"/>
    <s v="Da - uvek"/>
    <s v="Uglavnom da"/>
    <s v="manje od 10"/>
    <s v="manje od 10"/>
    <s v="Do 5%"/>
    <s v="Preko 12"/>
    <s v="30-60"/>
    <s v="Preko 6"/>
    <s v="30-60 dana"/>
    <s v="16-30"/>
    <s v="Preko 15"/>
    <s v="Retko"/>
    <s v="Preko 12"/>
    <s v="30-60"/>
    <s v="3-6"/>
    <s v="30-60 dana"/>
    <s v="16-30"/>
    <s v="Preko 15"/>
    <s v="Retko"/>
    <s v="Preko 12"/>
    <s v="30-60"/>
    <s v="3-6"/>
    <s v="30-60 dana"/>
    <s v="16-30"/>
    <s v="Preko 15"/>
    <s v="Retko"/>
    <s v="Preko 12"/>
    <s v="30-60"/>
    <s v="3-6"/>
    <s v="30-60 dana"/>
    <s v="16-30"/>
    <s v="Preko 15"/>
    <s v="Retko"/>
    <s v="Preko 12"/>
    <s v="30-60"/>
    <s v="Do 3"/>
    <s v="30-60 dana"/>
    <s v="16-30"/>
    <s v="Preko 15"/>
    <s v="Retko"/>
    <s v="Retko"/>
    <s v="Retko"/>
    <s v="Često"/>
    <s v="Nikada"/>
    <s v="Retko"/>
    <s v="Nikada"/>
    <s v="/"/>
    <m/>
    <m/>
    <s v="Okrugli stolovi"/>
    <m/>
    <m/>
    <m/>
    <m/>
    <s v="Завод за заштиту споменика културе Краљево"/>
    <s v="Завод за заштиту природе Србије"/>
    <s v="ЈП Путеви Србије"/>
    <n v="10"/>
    <x v="2"/>
    <m/>
    <m/>
    <m/>
    <s v="Nedovoljno obučen kadar u JLS za sprovođenje postupka izrade planova digitalnim putem"/>
    <m/>
    <m/>
    <s v="Обука"/>
    <x v="3"/>
    <s v="Обука"/>
    <x v="2"/>
    <m/>
    <n v="6"/>
    <x v="2"/>
    <m/>
    <x v="0"/>
    <x v="0"/>
    <x v="0"/>
    <m/>
    <x v="2"/>
    <x v="4"/>
    <m/>
    <x v="1"/>
    <m/>
    <x v="0"/>
    <x v="0"/>
    <s v="Није познато"/>
    <x v="0"/>
    <s v="Drugo – molimo vas precizirajte u komentaru"/>
    <s v="Није познато"/>
    <x v="0"/>
    <x v="0"/>
  </r>
  <r>
    <s v="Pirot"/>
    <x v="2"/>
    <x v="1"/>
    <s v="Odeljenje za urbanizam, stambeno-komunalne poslove, građevinarstvo i inspekcijske poslove, Odsek za urbanizam i građevinarstvo, referent za urbanizam"/>
    <x v="0"/>
    <x v="3"/>
    <x v="2"/>
    <x v="2"/>
    <x v="2"/>
    <s v="Da - uvek"/>
    <s v="Nikada"/>
    <s v="Nisamo sprovodili konsultacije"/>
    <s v="Nisamo sprovodili konsultacije"/>
    <s v="Nisamo sprovodili konsultacije"/>
    <s v="Da - uvek"/>
    <s v="Nikada"/>
    <s v="Nisamo sprovodili konsultacije"/>
    <s v="Nisamo sprovodili konsultacije"/>
    <s v="Nisamo sprovodili konsultacije"/>
    <s v="Da - uvek"/>
    <s v="Nikada"/>
    <s v="Nisamo sprovodili konsultacije"/>
    <s v="Nisamo sprovodili konsultacije"/>
    <s v="Nisamo sprovodili konsultacije"/>
    <s v="Da - uvek"/>
    <s v="Nikada"/>
    <s v="Nisamo sprovodili konsultacije"/>
    <s v="Nisamo sprovodili konsultacije"/>
    <s v="Nisamo sprovodili konsultacije"/>
    <s v="Preko 12"/>
    <s v="15-30"/>
    <s v="Do 3"/>
    <s v="Preko 60 dana"/>
    <s v="16-30"/>
    <s v="5-15"/>
    <s v="Retko"/>
    <s v="6-12"/>
    <s v="15-30"/>
    <s v="3-6"/>
    <s v="30-60 dana"/>
    <s v="16-30"/>
    <s v="5-15"/>
    <s v="Retko"/>
    <s v="6-12"/>
    <s v="15-30"/>
    <s v="3-6"/>
    <s v="30-60 dana"/>
    <s v="16-30"/>
    <s v="5-15"/>
    <s v="Retko"/>
    <s v="6-12"/>
    <s v="15-30"/>
    <s v="3-6"/>
    <s v="30-60 dana"/>
    <s v="16-30"/>
    <s v="5-15"/>
    <s v="Retko"/>
    <s v="3-6"/>
    <s v="Do 15"/>
    <s v="Do 3"/>
    <s v="15-30 dana"/>
    <s v="16-30"/>
    <s v="Do 5"/>
    <s v="Retko"/>
    <s v="Nikada"/>
    <s v="Nikada"/>
    <s v="Nikada"/>
    <s v="Nikada"/>
    <s v="Nikada"/>
    <s v="Nikada"/>
    <m/>
    <m/>
    <m/>
    <m/>
    <m/>
    <m/>
    <s v="Ne organizujemo konsultacije van ranog javnog uvida i javnog uvida"/>
    <m/>
    <s v="IJO najčešće ne kasne sa dostavom uslova."/>
    <s v="IJO najčešće ne kasne sa dostavom uslova."/>
    <s v="IJO najčešće ne kasne sa dostavom uslova."/>
    <n v="2"/>
    <x v="1"/>
    <m/>
    <m/>
    <s v="Nedovoljan broj kadrova u JLS za sprovođenje postupka izrade planova digitalnim putem"/>
    <m/>
    <s v="Nedovoljno sredstava u budžetu JLS za izradu planova u odgovarajućim formatima"/>
    <m/>
    <s v="Dovoljan broj kadrova i adekvatna oprema za izradu planova."/>
    <x v="3"/>
    <s v="Gradska uprava Pirot sprovodi donošenje planova u saradnji sa JP za planiranje i uređivanje građevinskog zemljišta Pirot."/>
    <x v="0"/>
    <s v="Komisija zaseda u zavisnosti od dinamike izrade plana i trajanja javnih uvida, onoliko puta koliko je propisano zakonom. Ukoliko se javi potreba zakazuju se vanredne sednice."/>
    <n v="5"/>
    <x v="0"/>
    <s v="Šef odseka za urbanizam i građevinarstvo"/>
    <x v="3"/>
    <x v="0"/>
    <x v="2"/>
    <s v="Komisija je zasedala online u periodu nepovoljne epidemiološke situacije COVID-19.."/>
    <x v="0"/>
    <x v="0"/>
    <m/>
    <x v="0"/>
    <s v="Ne posedujemo odgovarajuću tehničku opremu i uslove."/>
    <x v="0"/>
    <x v="0"/>
    <s v="Nemamo tehničkih mogućnosti."/>
    <x v="0"/>
    <s v="Drugo – molimo vas precizirajte u komentaru"/>
    <s v="Niue bilo inicijative za uživo prenošenje sednica Komisije."/>
    <x v="1"/>
    <x v="2"/>
  </r>
  <r>
    <s v="Vladičin Han"/>
    <x v="2"/>
    <x v="0"/>
    <s v="Služba za investicije"/>
    <x v="0"/>
    <x v="0"/>
    <x v="5"/>
    <x v="3"/>
    <x v="1"/>
    <s v="Nemamo ovu vrstu plana"/>
    <s v="Nemamo ovru vrstu plana"/>
    <s v="Nemamo ovru vrstu plana"/>
    <s v="Nemamo ovru vrstu plana"/>
    <s v="Nemamo ovru vrstu plana"/>
    <s v="Da - uvek"/>
    <s v="Da – uvek"/>
    <s v="20-50"/>
    <s v="20-50"/>
    <s v="Preko 30%"/>
    <s v="Da - uvek"/>
    <s v="Da – uvek"/>
    <s v="20-50"/>
    <s v="10-20"/>
    <s v="Preko 30%"/>
    <s v="Da - uvek"/>
    <s v="Da – uvek"/>
    <s v="manje od 10"/>
    <s v="manje od 10"/>
    <s v="Preko 30%"/>
    <s v="Preko 12"/>
    <s v="15-30"/>
    <s v="Preko 6"/>
    <s v="30-60 dana"/>
    <s v="Duže od 30 dana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15-30"/>
    <s v="Preko 6"/>
    <s v="30-60 dana"/>
    <s v="Duže od 30 dana"/>
    <s v="5-15"/>
    <s v="Retko"/>
    <s v="Preko 12"/>
    <s v="15-30"/>
    <s v="Preko 6"/>
    <s v="30-60 dana"/>
    <s v="Duže od 30 dana"/>
    <s v="5-15"/>
    <s v="Retko"/>
    <s v="3-6"/>
    <s v="Do 15"/>
    <s v="Do 3"/>
    <s v="15-30 dana"/>
    <s v="16-30"/>
    <s v="Do 5"/>
    <s v="Retko"/>
    <s v="Često"/>
    <s v="Nikada"/>
    <s v="Nikada"/>
    <s v="Nikada"/>
    <s v="Nikada"/>
    <s v="Nikada"/>
    <m/>
    <s v="Ankete"/>
    <m/>
    <m/>
    <m/>
    <m/>
    <m/>
    <m/>
    <s v="/"/>
    <s v="/"/>
    <s v="/"/>
    <n v="2"/>
    <x v="2"/>
    <m/>
    <m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adekvatan broj izvršilaca  tehnička obuka"/>
    <x v="2"/>
    <m/>
    <x v="2"/>
    <m/>
    <n v="5"/>
    <x v="0"/>
    <s v="član komisije za planove"/>
    <x v="1"/>
    <x v="0"/>
    <x v="1"/>
    <m/>
    <x v="0"/>
    <x v="0"/>
    <m/>
    <x v="0"/>
    <s v="multimedijalnu salu nemamo"/>
    <x v="0"/>
    <x v="0"/>
    <s v="ne raspolažemo odgovarajućom opremom"/>
    <x v="0"/>
    <s v="Drugo – molimo vas precizirajte u komentaru"/>
    <s v="nisu podnošeni predlozi"/>
    <x v="0"/>
    <x v="1"/>
  </r>
  <r>
    <s v="Požega"/>
    <x v="1"/>
    <x v="0"/>
    <s v="Odeljenje za urbanizam, gradjevinarstvo, stambenokomunalne poslove i zaštitu životne sredine, rukovodilac odeljenja"/>
    <x v="2"/>
    <x v="1"/>
    <x v="0"/>
    <x v="0"/>
    <x v="1"/>
    <s v="Nemamo ovu vrstu plana"/>
    <s v="Nemamo ovru vrstu plana"/>
    <s v="Nemamo ovru vrstu plana"/>
    <s v="Nemamo ovru vrstu plana"/>
    <s v="Nemamo ovru vrstu plana"/>
    <s v="Samo za neke planove"/>
    <s v="Uglavnom da"/>
    <s v="10-20"/>
    <s v="10-20"/>
    <s v="Preko 30%"/>
    <s v="Samo za neke planove"/>
    <s v="Uglavnom da"/>
    <s v="10-20"/>
    <s v="10-20"/>
    <s v="Preko 30%"/>
    <s v="Da - uvek"/>
    <s v="Uglavnom da"/>
    <s v="10-20"/>
    <s v="10-20"/>
    <s v="Preko 30%"/>
    <s v="Preko 12"/>
    <s v="15-30"/>
    <s v="Preko 6"/>
    <s v="15-30 dana"/>
    <s v="16-30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15-30"/>
    <s v="Preko 6"/>
    <s v="15-30 dana"/>
    <s v="16-30"/>
    <s v="5-15"/>
    <s v="Retko"/>
    <s v="Preko 12"/>
    <s v="15-30"/>
    <s v="Preko 6"/>
    <s v="15-30 dana"/>
    <s v="16-30"/>
    <s v="5-15"/>
    <s v="Retko"/>
    <s v="3-6"/>
    <s v="Do 15"/>
    <s v="Do 3"/>
    <s v="15-30 dana"/>
    <s v="0-7"/>
    <s v="5-15"/>
    <s v="Često"/>
    <s v="Retko"/>
    <s v="Nikada"/>
    <s v="Retko"/>
    <s v="Retko"/>
    <s v="Retko"/>
    <s v="Retko"/>
    <m/>
    <s v="Ankete"/>
    <m/>
    <m/>
    <m/>
    <s v="Prikupljanje predloga putem internet stranice"/>
    <m/>
    <m/>
    <s v="nemam podatak"/>
    <s v="nemamo podatke"/>
    <s v="-"/>
    <n v="6"/>
    <x v="2"/>
    <s v="Neodgovarajući propisi – specificirajte nazive propisa koji su problematični u komenatru"/>
    <m/>
    <m/>
    <m/>
    <s v="Nedovoljno sredstava u budžetu JLS za izradu planova u odgovarajućim formatima"/>
    <m/>
    <s v="ne znam"/>
    <x v="1"/>
    <m/>
    <x v="0"/>
    <s v="Po potrebi 5 do 6 puta godišnje"/>
    <n v="7"/>
    <x v="0"/>
    <s v="Predsednik komisije"/>
    <x v="1"/>
    <x v="0"/>
    <x v="1"/>
    <m/>
    <x v="1"/>
    <x v="0"/>
    <m/>
    <x v="0"/>
    <s v="tehničke mogućnosti"/>
    <x v="1"/>
    <x v="0"/>
    <s v="zbog tehničkih mogućnosti"/>
    <x v="0"/>
    <s v="Drugo – molimo vas precizirajte u komentaru"/>
    <s v="niko"/>
    <x v="0"/>
    <x v="1"/>
  </r>
  <r>
    <s v="Sremska Mitrovica"/>
    <x v="0"/>
    <x v="1"/>
    <s v="GU za urbanizam, ....       dipl.ing.arh"/>
    <x v="0"/>
    <x v="0"/>
    <x v="0"/>
    <x v="0"/>
    <x v="0"/>
    <s v="Da - uvek"/>
    <s v="Da – uvek"/>
    <s v="manje od 10"/>
    <s v="10-20"/>
    <s v="Od 10 do 30%"/>
    <s v="Da - uvek"/>
    <s v="Da – uvek"/>
    <s v="manje od 10"/>
    <s v="manje od 10"/>
    <s v="Od 10 do 30%"/>
    <s v="Samo za neke planove"/>
    <s v="Uglavnom ne"/>
    <s v="manje od 10"/>
    <s v="manje od 10"/>
    <s v="Od 5 do 10%"/>
    <s v="Nemamo ovu vrstu plana"/>
    <s v="Uglavnom ne"/>
    <s v="Nisamo sprovodili konsultacije"/>
    <s v="Nisamo sprovodili konsultacije"/>
    <s v="Nisamo sprovodili konsultacije"/>
    <s v="Preko 12"/>
    <s v="Preko 60"/>
    <s v="Preko 6"/>
    <s v="15-30 dana"/>
    <s v="Duže od 30 dana"/>
    <s v="Preko 15"/>
    <s v="Retko"/>
    <s v="Preko 12"/>
    <s v="Preko 60"/>
    <s v="Preko 6"/>
    <s v="15-30 dana"/>
    <s v="Duže od 30 dana"/>
    <s v="Preko 15"/>
    <s v="Retko"/>
    <s v="Preko 12"/>
    <s v="30-60"/>
    <s v="3-6"/>
    <s v="15-30 dana"/>
    <s v="Duže od 30 dana"/>
    <s v="Preko 15"/>
    <s v="Retko"/>
    <s v="6-12"/>
    <s v="30-60"/>
    <s v="3-6"/>
    <s v="15-30 dana"/>
    <s v="Duže od 30 dana"/>
    <s v="5-15"/>
    <s v="Retko"/>
    <s v="3-6"/>
    <s v="Do 15"/>
    <s v="Do 3"/>
    <s v="15-30 dana"/>
    <s v="0-7"/>
    <s v="Do 5"/>
    <s v="Često"/>
    <s v="Nikada"/>
    <s v="Retko"/>
    <s v="Često"/>
    <s v="Često"/>
    <s v="Često"/>
    <s v="Retko"/>
    <s v="usmene sugestije"/>
    <m/>
    <m/>
    <s v="Okrugli stolovi"/>
    <s v="Fokus grupe"/>
    <s v="Prikupljanje predloga putem internet stranice"/>
    <m/>
    <m/>
    <s v="Železnice Srbije - 20"/>
    <s v="Putevi Srbije - 15"/>
    <s v="Vode Vojvodine - 10"/>
    <n v="45"/>
    <x v="1"/>
    <m/>
    <m/>
    <s v="Nedovoljan broj kadrova u JLS za sprovođenje postupka izrade planova digitalnim putem"/>
    <m/>
    <m/>
    <m/>
    <s v="zapošljavanje"/>
    <x v="4"/>
    <m/>
    <x v="2"/>
    <m/>
    <n v="5"/>
    <x v="0"/>
    <s v="dipl.ing.građ."/>
    <x v="1"/>
    <x v="0"/>
    <x v="1"/>
    <m/>
    <x v="0"/>
    <x v="0"/>
    <m/>
    <x v="0"/>
    <s v="hardver"/>
    <x v="0"/>
    <x v="0"/>
    <s v="nemamo opremu"/>
    <x v="0"/>
    <s v="Drugo – molimo vas precizirajte u komentaru"/>
    <s v="nije bilo inicijative"/>
    <x v="1"/>
    <x v="1"/>
  </r>
  <r>
    <s v="Beočin"/>
    <x v="0"/>
    <x v="0"/>
    <s v="Odeljenje za inspekcijske poslove, urbanizam i zaštitu životne sredine"/>
    <x v="0"/>
    <x v="0"/>
    <x v="4"/>
    <x v="3"/>
    <x v="1"/>
    <s v="Da - uvek"/>
    <s v="Da – uvek"/>
    <s v="Nemamo ovru vrstu plana"/>
    <s v="10-20"/>
    <s v="Preko 30%"/>
    <s v="Da - uvek"/>
    <s v="Da – uvek"/>
    <s v="Nemamo ovru vrstu plana"/>
    <s v="10-20"/>
    <s v="Od 10 do 30%"/>
    <s v="Da - uvek"/>
    <s v="Da – uvek"/>
    <s v="Nemamo ovru vrstu plana"/>
    <s v="10-20"/>
    <s v="Od 10 do 30%"/>
    <s v="Da - uvek"/>
    <s v="Uglavnom da"/>
    <s v="Nemamo ovru vrstu plana"/>
    <s v="manje od 10"/>
    <s v="Preko 30%"/>
    <s v="Preko 12"/>
    <s v="Preko 60"/>
    <s v="Preko 6"/>
    <s v="30-60 dana"/>
    <s v="16-30"/>
    <s v="Do 5"/>
    <s v="Često"/>
    <s v="Preko 12"/>
    <s v="Preko 60"/>
    <s v="Preko 6"/>
    <s v="30-60 dana"/>
    <s v="16-30"/>
    <s v="Do 5"/>
    <s v="Često"/>
    <s v="Preko 12"/>
    <s v="Preko 60"/>
    <s v="Preko 6"/>
    <s v="30-60 dana"/>
    <s v="16-30"/>
    <s v="Do 5"/>
    <s v="Često"/>
    <s v="Preko 12"/>
    <s v="Preko 60"/>
    <s v="Preko 6"/>
    <s v="30-60 dana"/>
    <s v="16-30"/>
    <s v="Do 5"/>
    <s v="Često"/>
    <s v="6-12"/>
    <s v="30-60"/>
    <s v="Do 3"/>
    <s v="30-60 dana"/>
    <s v="8-15"/>
    <s v="Do 5"/>
    <s v="Često"/>
    <s v="Retko"/>
    <s v="Često"/>
    <s v="Retko"/>
    <s v="Često"/>
    <s v="Retko"/>
    <s v="Uvek"/>
    <s v="Prikupljanje podloga putem dopisa od strane zainteresovanih lica"/>
    <s v="Ankete"/>
    <s v="Intervjui"/>
    <m/>
    <m/>
    <m/>
    <m/>
    <s v="Prikupljanje podloga putem dopisa od strane zainteresovanih lica"/>
    <s v="Vode Vojvodine 30 dana"/>
    <s v="EPS 30 dana"/>
    <s v="NS-GAS 30 dana"/>
    <n v="12"/>
    <x v="0"/>
    <m/>
    <m/>
    <s v="Nedovoljan broj kadrova u JLS za sprovođenje postupka izrade planova digitalnim putem"/>
    <m/>
    <s v="Nedovoljno sredstava u budžetu JLS za izradu planova u odgovarajućim formatima"/>
    <m/>
    <m/>
    <x v="4"/>
    <m/>
    <x v="2"/>
    <m/>
    <n v="6"/>
    <x v="0"/>
    <s v="Građevinski inspektor iz JLS sa licencom odgovornog urbaniste"/>
    <x v="1"/>
    <x v="0"/>
    <x v="0"/>
    <m/>
    <x v="0"/>
    <x v="0"/>
    <m/>
    <x v="1"/>
    <m/>
    <x v="2"/>
    <x v="0"/>
    <s v="Ne znam da li postoje uslovi"/>
    <x v="0"/>
    <s v="Drugo – molimo vas precizirajte u komentaru"/>
    <s v="Nije bilo inicijativa"/>
    <x v="1"/>
    <x v="0"/>
  </r>
  <r>
    <s v="Koceljeva"/>
    <x v="0"/>
    <x v="0"/>
    <s v="Odeljenje za urbanizam, komunalne. stambene i imovinsko pravne poslove"/>
    <x v="0"/>
    <x v="1"/>
    <x v="2"/>
    <x v="4"/>
    <x v="5"/>
    <s v="Nemamo ovu vrstu plana"/>
    <s v="Nemamo ovru vrstu plana"/>
    <s v="Nemamo ovru vrstu plana"/>
    <s v="Nemamo ovru vrstu plana"/>
    <s v="Nemamo ovru vrstu plana"/>
    <s v="Samo za neke planove"/>
    <s v="Uglavnom ne"/>
    <s v="manje od 10"/>
    <s v="manje od 10"/>
    <s v="Do 5%"/>
    <s v="Samo za neke planove"/>
    <s v="Uglavnom ne"/>
    <s v="manje od 10"/>
    <s v="manje od 10"/>
    <s v="Do 5%"/>
    <s v="Ne - nikada"/>
    <s v="Nikada"/>
    <s v="Nisamo sprovodili konsultacije"/>
    <s v="Nisamo sprovodili konsultacije"/>
    <s v="Nisamo sprovodili konsultacije"/>
    <s v="6-12"/>
    <s v="30-60"/>
    <s v="Do 3"/>
    <s v="30-60 dana"/>
    <s v="16-30"/>
    <s v="5-15"/>
    <s v="Retko"/>
    <m/>
    <m/>
    <m/>
    <m/>
    <m/>
    <m/>
    <m/>
    <s v="6-12"/>
    <s v="30-60"/>
    <s v="Do 3"/>
    <s v="30-60 dana"/>
    <s v="16-30"/>
    <s v="5-15"/>
    <s v="Retko"/>
    <s v="6-12"/>
    <s v="30-60"/>
    <s v="Do 3"/>
    <s v="30-60 dana"/>
    <s v="16-30"/>
    <s v="5-15"/>
    <s v="Retko"/>
    <s v="3-6"/>
    <s v="15-30"/>
    <s v="Do 3"/>
    <s v="15-30 dana"/>
    <s v="8-15"/>
    <s v="5-15"/>
    <s v="Retko"/>
    <s v="Nikada"/>
    <s v="Nikada"/>
    <s v="Nikada"/>
    <s v="Nikada"/>
    <s v="Nikada"/>
    <s v="Nikada"/>
    <m/>
    <m/>
    <m/>
    <m/>
    <m/>
    <m/>
    <s v="Ne organizujemo konsultacije van ranog javnog uvida i javnog uvida"/>
    <m/>
    <s v="JKP Koceljeva, 30 dana"/>
    <m/>
    <m/>
    <n v="3"/>
    <x v="2"/>
    <m/>
    <m/>
    <s v="Nedovoljan broj kadrova u JLS za sprovođenje postupka izrade planova digitalnim putem"/>
    <s v="Nedovoljno obučen kadar u JLS za sprovođenje postupka izrade planova digitalnim putem"/>
    <m/>
    <m/>
    <s v="Kadrovska i tehnička opremljenost. "/>
    <x v="3"/>
    <s v="Pronaći adekvatan način za zakonski prijem potrebnih kadrova za proces izrade planova i njihovo sprovođenje."/>
    <x v="0"/>
    <s v="Po potrebi."/>
    <n v="5"/>
    <x v="0"/>
    <s v="Predsednik Komisije za planove."/>
    <x v="1"/>
    <x v="0"/>
    <x v="2"/>
    <m/>
    <x v="0"/>
    <x v="2"/>
    <m/>
    <x v="0"/>
    <s v="Nedostaje adekvatan prostor."/>
    <x v="0"/>
    <x v="0"/>
    <m/>
    <x v="0"/>
    <s v="Grupe građana"/>
    <m/>
    <x v="1"/>
    <x v="1"/>
  </r>
  <r>
    <s v="Aleksinac"/>
    <x v="2"/>
    <x v="0"/>
    <s v="Odeljenje za privredu,odsek za urbanizam, stambeno komunalnu delatnost i zaštitu životne sredine, rukovodilac odsekat "/>
    <x v="0"/>
    <x v="0"/>
    <x v="1"/>
    <x v="0"/>
    <x v="1"/>
    <s v="Nemamo ovu vrstu plana"/>
    <m/>
    <m/>
    <m/>
    <m/>
    <s v="Da - uvek"/>
    <s v="Da – uvek"/>
    <s v="manje od 10"/>
    <s v="manje od 10"/>
    <s v="Preko 30%"/>
    <s v="Da - uvek"/>
    <s v="Da – uvek"/>
    <s v="manje od 10"/>
    <s v="manje od 10"/>
    <s v="Preko 30%"/>
    <s v="Da - uvek"/>
    <s v="Uglavnom ne"/>
    <s v="Nisamo sprovodili konsultacije"/>
    <s v="nijedan"/>
    <s v="0%"/>
    <s v="Preko 12"/>
    <s v="30-60"/>
    <s v="3-6"/>
    <s v="15-30 dana"/>
    <s v="16-30"/>
    <s v="5-15"/>
    <s v="Retko"/>
    <s v="Nemam ovu vrstu plana"/>
    <m/>
    <m/>
    <m/>
    <m/>
    <m/>
    <m/>
    <s v="Preko 12"/>
    <s v="30-60"/>
    <s v="3-6"/>
    <s v="15-30 dana"/>
    <s v="16-30"/>
    <s v="Preko 15"/>
    <s v="Retko"/>
    <s v="Preko 12"/>
    <s v="30-60"/>
    <s v="3-6"/>
    <s v="15-30 dana"/>
    <s v="16-30"/>
    <s v="Preko 15"/>
    <s v="Retko"/>
    <s v="Nemam ovu vrstu plana"/>
    <m/>
    <m/>
    <m/>
    <m/>
    <m/>
    <m/>
    <s v="Retko"/>
    <s v="Retko"/>
    <s v="Nikada"/>
    <s v="Nikada"/>
    <s v="Retko"/>
    <s v="Nikada"/>
    <m/>
    <s v="Ankete"/>
    <m/>
    <m/>
    <m/>
    <s v="Prikupljanje predloga putem internet stranice"/>
    <m/>
    <m/>
    <s v="nemamo problema sa IJO"/>
    <s v="nemamo problema sa IJO"/>
    <s v="nemamo problema sa IJO"/>
    <n v="10"/>
    <x v="2"/>
    <m/>
    <m/>
    <s v="Nedovoljan broj kadrova u JLS za sprovođenje postupka izrade planova digitalnim putem"/>
    <m/>
    <m/>
    <m/>
    <s v="Planove rade preduzeća , kadrovi u opštinskim upravama ne izrađuju planove već prate njihovu izradu i vrše sprovođenje tih planova kroz izdavanje dozvola"/>
    <x v="3"/>
    <s v="zaposliti mlade stučne kadrove"/>
    <x v="0"/>
    <s v="po potrebi"/>
    <n v="7"/>
    <x v="0"/>
    <s v="član komisije"/>
    <x v="1"/>
    <x v="0"/>
    <x v="1"/>
    <m/>
    <x v="1"/>
    <x v="0"/>
    <m/>
    <x v="2"/>
    <m/>
    <x v="0"/>
    <x v="0"/>
    <m/>
    <x v="0"/>
    <s v="Drugo – molimo vas precizirajte u komentaru"/>
    <s v="nemamo inicijativu"/>
    <x v="1"/>
    <x v="1"/>
  </r>
  <r>
    <s v="Novi Sad"/>
    <x v="0"/>
    <x v="1"/>
    <s v="Prvi pomoćnik direktora JP &quot;Urbanizam&quot; Zavod za urbanizam Novi Sad"/>
    <x v="0"/>
    <x v="0"/>
    <x v="1"/>
    <x v="0"/>
    <x v="0"/>
    <s v="Da - uvek"/>
    <s v="Da – uvek"/>
    <s v="manje od 10"/>
    <s v="manje od 10"/>
    <s v="Od 10 do 30%"/>
    <s v="Da - uvek"/>
    <s v="Da – uvek"/>
    <s v="10-20"/>
    <s v="manje od 10"/>
    <s v="Od 10 do 30%"/>
    <s v="Da - uvek"/>
    <s v="Da – uvek"/>
    <s v="10-20"/>
    <s v="manje od 10"/>
    <s v="Od 10 do 30%"/>
    <s v="Da - uvek"/>
    <s v="Da – uvek"/>
    <s v="manje od 10"/>
    <s v="manje od 10"/>
    <s v="Preko 30%"/>
    <s v="6-12"/>
    <s v="15-30"/>
    <s v="3-6"/>
    <s v="15-30 dana"/>
    <s v="16-30"/>
    <s v="5-15"/>
    <s v="Nikad"/>
    <s v="Preko 12"/>
    <s v="15-30"/>
    <s v="3-6"/>
    <s v="15-30 dana"/>
    <s v="16-30"/>
    <s v="5-15"/>
    <s v="Nikad"/>
    <s v="6-12"/>
    <s v="15-30"/>
    <s v="Do 3"/>
    <s v="15-30 dana"/>
    <s v="16-30"/>
    <s v="5-15"/>
    <s v="Retko"/>
    <s v="6-12"/>
    <s v="15-30"/>
    <s v="Do 3"/>
    <s v="15-30 dana"/>
    <s v="16-30"/>
    <s v="5-15"/>
    <s v="Retko"/>
    <s v="3-6"/>
    <s v="15-30"/>
    <s v="Do 3"/>
    <s v="15-30 dana"/>
    <s v="16-30"/>
    <s v="5-15"/>
    <s v="Retko"/>
    <s v="Retko"/>
    <s v="Retko"/>
    <s v="Retko"/>
    <s v="Nikada"/>
    <s v="Nikada"/>
    <s v="Nikada"/>
    <m/>
    <s v="Ankete"/>
    <s v="Intervjui"/>
    <s v="Okrugli stolovi"/>
    <m/>
    <m/>
    <m/>
    <m/>
    <s v="JVP Vode Vojvodine"/>
    <s v="JP &quot;Putevi Srbije&quot;"/>
    <s v="Ministarstvo odbrane"/>
    <n v="40"/>
    <x v="0"/>
    <m/>
    <m/>
    <m/>
    <m/>
    <m/>
    <s v="Ne vidimo prepreke"/>
    <s v="odgovarajuća tehnička obučenost i opremljenost"/>
    <x v="0"/>
    <m/>
    <x v="4"/>
    <m/>
    <n v="7"/>
    <x v="1"/>
    <m/>
    <x v="0"/>
    <x v="1"/>
    <x v="1"/>
    <m/>
    <x v="1"/>
    <x v="1"/>
    <s v="ne organizuju se online"/>
    <x v="2"/>
    <s v="ne organizuju se online"/>
    <x v="2"/>
    <x v="0"/>
    <s v="nije bila dosadašnja praksa"/>
    <x v="0"/>
    <s v="Drugo – molimo vas precizirajte u komentaru"/>
    <s v="nije bilo zahteva"/>
    <x v="1"/>
    <x v="1"/>
  </r>
  <r>
    <s v="Kula"/>
    <x v="0"/>
    <x v="0"/>
    <s v="Odeljenje za urbanizam, komunalno-stambene i imovinsko-pravne poslove, samostalni savetnik za urbanizam i građevinarstvo"/>
    <x v="3"/>
    <x v="2"/>
    <x v="2"/>
    <x v="4"/>
    <x v="2"/>
    <s v="Ne - nikada"/>
    <s v="Uglavnom ne"/>
    <s v="Nisamo sprovodili konsultacije"/>
    <s v="nijedan"/>
    <s v="Nisamo sprovodili konsultacije"/>
    <s v="Ne - nikada"/>
    <s v="Uglavnom ne"/>
    <s v="Nisamo sprovodili konsultacije"/>
    <s v="nijedan"/>
    <s v="Nisamo sprovodili konsultacije"/>
    <s v="Ne - nikada"/>
    <s v="Uglavnom ne"/>
    <s v="Nisamo sprovodili konsultacije"/>
    <s v="nijedan"/>
    <s v="Nisamo sprovodili konsultacije"/>
    <s v="Ne - nikada"/>
    <s v="Uglavnom ne"/>
    <s v="Nisamo sprovodili konsultacije"/>
    <s v="nijedan"/>
    <s v="Nisamo sprovodili konsultacije"/>
    <s v="Preko 12"/>
    <s v="15-30"/>
    <s v="Preko 6"/>
    <s v="15-30 dana"/>
    <s v="Duže od 30 dana"/>
    <s v="5-15"/>
    <s v="Retko"/>
    <m/>
    <m/>
    <m/>
    <m/>
    <m/>
    <m/>
    <m/>
    <s v="6-12"/>
    <s v="15-30"/>
    <s v="3-6"/>
    <s v="15-30 dana"/>
    <s v="Duže od 30 dana"/>
    <s v="5-15"/>
    <s v="Retko"/>
    <s v="6-12"/>
    <s v="15-30"/>
    <s v="3-6"/>
    <s v="15-30 dana"/>
    <s v="Duže od 30 dana"/>
    <s v="5-15"/>
    <m/>
    <s v="3-6"/>
    <s v="15-30"/>
    <s v="Do 3"/>
    <s v="15-30 dana"/>
    <s v="8-15"/>
    <s v="5-15"/>
    <s v="Retko"/>
    <s v="Uvek"/>
    <s v="Nikada"/>
    <s v="Retko"/>
    <s v="Nikada"/>
    <s v="Retko"/>
    <s v="Nikada"/>
    <s v="nemam komentar"/>
    <s v="Ankete"/>
    <m/>
    <m/>
    <m/>
    <s v="Prikupljanje predloga putem internet stranice"/>
    <m/>
    <m/>
    <s v="uglavnom ne kasne"/>
    <s v="uglavnom ne kasne"/>
    <s v="uglavnom ne kasne"/>
    <n v="1"/>
    <x v="2"/>
    <m/>
    <m/>
    <s v="Nedovoljan broj kadrova u JLS za sprovođenje postupka izrade planova digitalnim putem"/>
    <s v="Nedovoljno obučen kadar u JLS za sprovođenje postupka izrade planova digitalnim putem"/>
    <m/>
    <m/>
    <s v="napred je navedeno"/>
    <x v="4"/>
    <m/>
    <x v="0"/>
    <s v="u zavisnosti od plana"/>
    <n v="5"/>
    <x v="0"/>
    <s v="urbanista iz JLS"/>
    <x v="1"/>
    <x v="0"/>
    <x v="0"/>
    <m/>
    <x v="0"/>
    <x v="0"/>
    <m/>
    <x v="0"/>
    <m/>
    <x v="0"/>
    <x v="0"/>
    <s v="ne postoji"/>
    <x v="0"/>
    <s v="Drugo – molimo vas precizirajte u komentaru"/>
    <s v="nema inicijative"/>
    <x v="1"/>
    <x v="2"/>
  </r>
  <r>
    <s v="Čoka"/>
    <x v="0"/>
    <x v="0"/>
    <s v="Odeljenje za privredu, poljoprivredu, razvoj, urbanizam, za građevinske poslove, za sprovođenje objedinjene procedure i stambeno komunalne delatnosti"/>
    <x v="0"/>
    <x v="0"/>
    <x v="1"/>
    <x v="0"/>
    <x v="0"/>
    <s v="Nemamo ovu vrstu plana"/>
    <s v="Nemamo ovru vrstu plana"/>
    <s v="Nemamo ovru vrstu plana"/>
    <s v="Nemamo ovru vrstu plana"/>
    <s v="Nemamo ovru vrstu plana"/>
    <s v="Da - uvek"/>
    <s v="Da – uvek"/>
    <s v="manje od 10"/>
    <s v="manje od 10"/>
    <s v="Preko 30%"/>
    <s v="Da - uvek"/>
    <s v="Da – uvek"/>
    <s v="manje od 10"/>
    <s v="manje od 10"/>
    <s v="Preko 30%"/>
    <s v="Da - uvek"/>
    <s v="Da – uvek"/>
    <s v="manje od 10"/>
    <s v="manje od 10"/>
    <s v="Do 5%"/>
    <s v="Preko 12"/>
    <s v="30-60"/>
    <s v="3-6"/>
    <s v="30-60 dana"/>
    <s v="16-30"/>
    <s v="5-15"/>
    <s v="Retko"/>
    <m/>
    <m/>
    <m/>
    <m/>
    <m/>
    <m/>
    <m/>
    <s v="Preko 12"/>
    <s v="30-60"/>
    <s v="3-6"/>
    <s v="30-60 dana"/>
    <s v="16-30"/>
    <s v="5-15"/>
    <s v="Retko"/>
    <s v="6-12"/>
    <s v="30-60"/>
    <s v="Do 3"/>
    <s v="15-30 dana"/>
    <s v="16-30"/>
    <s v="5-15"/>
    <s v="Retko"/>
    <s v="3-6"/>
    <s v="15-30"/>
    <s v="Do 3"/>
    <s v="15-30 dana"/>
    <s v="0-7"/>
    <s v="Do 5"/>
    <s v="Retko"/>
    <s v="Nikada"/>
    <s v="Nikada"/>
    <s v="Retko"/>
    <s v="Nikada"/>
    <s v="Nikada"/>
    <s v="Nikada"/>
    <m/>
    <m/>
    <m/>
    <m/>
    <m/>
    <s v="Prikupljanje predloga putem internet stranice"/>
    <m/>
    <m/>
    <s v="o"/>
    <s v="o"/>
    <s v="o"/>
    <n v="3"/>
    <x v="0"/>
    <m/>
    <m/>
    <m/>
    <s v="Nedovoljno obučen kadar u JLS za sprovođenje postupka izrade planova digitalnim putem"/>
    <m/>
    <m/>
    <s v="Obuka "/>
    <x v="1"/>
    <m/>
    <x v="0"/>
    <s v="po potrebi"/>
    <n v="6"/>
    <x v="0"/>
    <s v="predsednik komisije za planove"/>
    <x v="1"/>
    <x v="1"/>
    <x v="1"/>
    <s v="Nema poslovnik"/>
    <x v="0"/>
    <x v="0"/>
    <m/>
    <x v="1"/>
    <m/>
    <x v="0"/>
    <x v="0"/>
    <m/>
    <x v="0"/>
    <s v="Drugo – molimo vas precizirajte u komentaru"/>
    <s v="Nije imala"/>
    <x v="1"/>
    <x v="1"/>
  </r>
  <r>
    <s v="Ljig"/>
    <x v="1"/>
    <x v="0"/>
    <s v="Одељење за  општу управу, начелник Одељења"/>
    <x v="0"/>
    <x v="0"/>
    <x v="0"/>
    <x v="0"/>
    <x v="4"/>
    <s v="Nemamo ovu vrstu plana"/>
    <s v="Nemamo ovru vrstu plana"/>
    <s v="Nemamo ovru vrstu plana"/>
    <s v="Nemamo ovru vrstu plana"/>
    <s v="Nemamo ovru vrstu plana"/>
    <s v="Da - uvek"/>
    <s v="Da – uvek"/>
    <s v="10-20"/>
    <s v="manje od 10"/>
    <s v="Od 5 do 10%"/>
    <s v="Da - uvek"/>
    <s v="Da – uvek"/>
    <s v="manje od 10"/>
    <s v="manje od 10"/>
    <s v="Od 5 do 10%"/>
    <s v="Da - uvek"/>
    <s v="Da – uvek"/>
    <s v="manje od 10"/>
    <s v="nijedan"/>
    <s v="0%"/>
    <s v="6-12"/>
    <s v="30-60"/>
    <s v="Do 3"/>
    <s v="30-60 dana"/>
    <s v="16-30"/>
    <s v="Preko 15"/>
    <s v="Retko"/>
    <m/>
    <m/>
    <m/>
    <m/>
    <m/>
    <m/>
    <m/>
    <s v="6-12"/>
    <s v="30-60"/>
    <s v="Do 3"/>
    <s v="30-60 dana"/>
    <s v="16-30"/>
    <s v="5-15"/>
    <s v="Retko"/>
    <s v="6-12"/>
    <s v="30-60"/>
    <s v="Do 3"/>
    <s v="30-60 dana"/>
    <s v="16-30"/>
    <s v="Preko 15"/>
    <s v="Retko"/>
    <s v="3-6"/>
    <s v="15-30"/>
    <s v="Do 3"/>
    <s v="15-30 dana"/>
    <s v="8-15"/>
    <s v="5-15"/>
    <s v="Retko"/>
    <s v="Često"/>
    <s v="Često"/>
    <s v="Uvek"/>
    <s v="Retko"/>
    <s v="Uvek"/>
    <s v="Nikada"/>
    <m/>
    <s v="Ankete"/>
    <m/>
    <s v="Okrugli stolovi"/>
    <m/>
    <s v="Prikupljanje predloga putem internet stranice"/>
    <m/>
    <m/>
    <s v="ЈП &quot;Путеви Србије&quot; 15 дана"/>
    <m/>
    <m/>
    <n v="3"/>
    <x v="2"/>
    <m/>
    <s v="Nepostojeći proces i standard izrade digitalnih prostornih i urbanističkih planova"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Довољан број обучених извршилаца"/>
    <x v="3"/>
    <s v="Повећање броја стручних и обучених извршилаца"/>
    <x v="0"/>
    <s v="Једном у три месеца, а у случају потребе и чешће"/>
    <n v="6"/>
    <x v="0"/>
    <s v="председник Комисије за планове или лице које он овласти у случају одсутности или спречености"/>
    <x v="1"/>
    <x v="0"/>
    <x v="1"/>
    <m/>
    <x v="0"/>
    <x v="1"/>
    <s v="Комисија за планове нема онлајн седнице"/>
    <x v="1"/>
    <m/>
    <x v="2"/>
    <x v="0"/>
    <s v="Не поседујемо одговарајућу технологију"/>
    <x v="0"/>
    <s v="Drugo – molimo vas precizirajte u komentaru"/>
    <s v="Није било иницијатива"/>
    <x v="1"/>
    <x v="0"/>
  </r>
  <r>
    <s v="Medveđa"/>
    <x v="2"/>
    <x v="0"/>
    <s v="Одељење за урбанизам Општинске управе општине Медвеђа"/>
    <x v="0"/>
    <x v="2"/>
    <x v="1"/>
    <x v="0"/>
    <x v="5"/>
    <s v="Nemamo ovu vrstu plana"/>
    <s v="Nemamo ovru vrstu plana"/>
    <s v="Nemamo ovru vrstu plana"/>
    <s v="Nemamo ovru vrstu plana"/>
    <s v="Nemamo ovru vrstu plana"/>
    <s v="Da - uvek"/>
    <s v="Uglavnom ne"/>
    <s v="manje od 10"/>
    <s v="manje od 10"/>
    <s v="Do 5%"/>
    <s v="Da - uvek"/>
    <s v="Uglavnom ne"/>
    <s v="manje od 10"/>
    <s v="manje od 10"/>
    <s v="Do 5%"/>
    <s v="Nemamo ovu vrstu plana"/>
    <s v="Nemamo ovru vrstu plana"/>
    <s v="Nemamo ovru vrstu plana"/>
    <s v="Nemamo ovru vrstu plana"/>
    <s v="Nemamo ovru vrstu plana"/>
    <s v="Preko 12"/>
    <s v="30-60"/>
    <s v="Preko 6"/>
    <s v="30-60 dana"/>
    <s v="16-30"/>
    <s v="Preko 15"/>
    <s v="Retko"/>
    <m/>
    <m/>
    <m/>
    <m/>
    <m/>
    <m/>
    <m/>
    <s v="Preko 12"/>
    <s v="30-60"/>
    <s v="Preko 6"/>
    <s v="30-60 dana"/>
    <s v="16-30"/>
    <s v="Preko 15"/>
    <s v="Retko"/>
    <s v="Preko 12"/>
    <s v="30-60"/>
    <s v="Preko 6"/>
    <s v="30-60 dana"/>
    <s v="16-30"/>
    <s v="Preko 15"/>
    <s v="Retko"/>
    <m/>
    <m/>
    <m/>
    <m/>
    <m/>
    <m/>
    <m/>
    <s v="Nikada"/>
    <s v="Nikada"/>
    <s v="Nikada"/>
    <s v="Nikada"/>
    <s v="Retko"/>
    <s v="Nikada"/>
    <m/>
    <s v="Ankete"/>
    <m/>
    <m/>
    <m/>
    <s v="Prikupljanje predloga putem internet stranice"/>
    <s v="Ne organizujemo konsultacije van ranog javnog uvida i javnog uvida"/>
    <m/>
    <s v="нисмо имали "/>
    <s v="нисмо имали "/>
    <s v="нисмо имали"/>
    <n v="0"/>
    <x v="0"/>
    <m/>
    <m/>
    <s v="Nedovoljan broj kadrova u JLS za sprovođenje postupka izrade planova digitalnim putem"/>
    <s v="Nedovoljno obučen kadar u JLS za sprovođenje postupka izrade planova digitalnim putem"/>
    <m/>
    <m/>
    <s v="Обезбедити и едуковати одговарајуће кадрове"/>
    <x v="3"/>
    <s v="Треба омогућити малим општинама да запосле кадрове а не да се послови централизују у већим градовима"/>
    <x v="0"/>
    <s v="једном у неколико месеци"/>
    <n v="5"/>
    <x v="0"/>
    <s v="председник комисије"/>
    <x v="1"/>
    <x v="0"/>
    <x v="1"/>
    <m/>
    <x v="1"/>
    <x v="1"/>
    <s v="не ради онлајн"/>
    <x v="1"/>
    <m/>
    <x v="0"/>
    <x v="1"/>
    <m/>
    <x v="0"/>
    <s v="Drugo – molimo vas precizirajte u komentaru"/>
    <s v="није било иницијативе"/>
    <x v="1"/>
    <x v="2"/>
  </r>
  <r>
    <s v="Paraćin"/>
    <x v="2"/>
    <x v="0"/>
    <s v="Odeljenje za urbanizam i imovinsko pravne poslove/šef odseka za prostorno planiranje i GIS"/>
    <x v="0"/>
    <x v="0"/>
    <x v="1"/>
    <x v="0"/>
    <x v="3"/>
    <s v="Nemamo ovu vrstu plana"/>
    <s v="Nemamo ovru vrstu plana"/>
    <s v="Nemamo ovru vrstu plana"/>
    <s v="Nemamo ovru vrstu plana"/>
    <s v="Nemamo ovru vrstu plana"/>
    <s v="Da - uvek"/>
    <s v="Da – uvek"/>
    <s v="manje od 10"/>
    <s v="manje od 10"/>
    <s v="Do 5%"/>
    <s v="Da - uvek"/>
    <s v="Da – uvek"/>
    <s v="manje od 10"/>
    <s v="manje od 10"/>
    <s v="Od 5 do 10%"/>
    <s v="Da - uvek"/>
    <s v="Da – uvek"/>
    <s v="manje od 10"/>
    <s v="manje od 10"/>
    <s v="Do 5%"/>
    <s v="Preko 12"/>
    <s v="15-30"/>
    <s v="3-6"/>
    <s v="15-30 dana"/>
    <s v="16-30"/>
    <s v="5-15"/>
    <s v="Čest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15-30"/>
    <s v="3-6"/>
    <s v="15-30 dana"/>
    <s v="16-30"/>
    <s v="5-15"/>
    <s v="Često"/>
    <s v="6-12"/>
    <s v="15-30"/>
    <s v="3-6"/>
    <s v="15-30 dana"/>
    <s v="16-30"/>
    <s v="5-15"/>
    <s v="Često"/>
    <s v="3-6"/>
    <s v="15-30"/>
    <s v="Do 3"/>
    <s v="15-30 dana"/>
    <s v="8-15"/>
    <s v="Do 5"/>
    <s v="Često"/>
    <s v="Retko"/>
    <s v="Nikada"/>
    <s v="Često"/>
    <s v="Retko"/>
    <s v="Retko"/>
    <s v="Nikada"/>
    <s v="Nema"/>
    <m/>
    <m/>
    <s v="Okrugli stolovi"/>
    <m/>
    <m/>
    <m/>
    <m/>
    <s v="RGZ"/>
    <s v="Nema"/>
    <s v="nema"/>
    <n v="6"/>
    <x v="0"/>
    <s v="Neodgovarajući propisi – specificirajte nazive propisa koji su problematični u komenatru"/>
    <s v="Nepostojeći proces i standard izrade digitalnih prostornih i urbanističkih planova"/>
    <m/>
    <m/>
    <m/>
    <m/>
    <s v="Propisi i standardi, IT opremljenost, odgovarajući stručni kadar"/>
    <x v="4"/>
    <m/>
    <x v="0"/>
    <s v="U zavisnosti od potrebe, u proseku 50ak  sednica za mandat od 4 godine"/>
    <n v="9"/>
    <x v="0"/>
    <s v="Opština Paraćin nema glavnog urbanistu/ predsednik je licencirani urbanista ili gradjevinski inženjer"/>
    <x v="1"/>
    <x v="0"/>
    <x v="2"/>
    <s v="Neke Sednice su održavane elektronskim putem od proglasenja  COVID-19 pandemije"/>
    <x v="0"/>
    <x v="1"/>
    <s v="razmenom elektronske pošte ili putem vibera"/>
    <x v="1"/>
    <m/>
    <x v="0"/>
    <x v="1"/>
    <m/>
    <x v="0"/>
    <s v="Drugo – molimo vas precizirajte u komentaru"/>
    <s v="Nije bilo inicijativa"/>
    <x v="0"/>
    <x v="0"/>
  </r>
  <r>
    <s v="Osečina"/>
    <x v="1"/>
    <x v="0"/>
    <s v="Odeljenje za komunalno stambene poslove, urbanizam, građevinarstvo i zaštitu životne sredine"/>
    <x v="0"/>
    <x v="1"/>
    <x v="2"/>
    <x v="4"/>
    <x v="5"/>
    <s v="Nemamo ovu vrstu plana"/>
    <s v="Nemamo ovru vrstu plana"/>
    <s v="Nemamo ovru vrstu plana"/>
    <s v="Nemamo ovru vrstu plana"/>
    <s v="Nemamo ovru vrstu plana"/>
    <s v="Da - uvek"/>
    <s v="Uglavnom da"/>
    <s v="Nisamo sprovodili konsultacije"/>
    <s v="nijedan"/>
    <s v="0%"/>
    <s v="Nemamo ovu vrstu plana"/>
    <s v="Nemamo ovru vrstu plana"/>
    <s v="Nemamo ovru vrstu plana"/>
    <s v="Nemamo ovru vrstu plana"/>
    <s v="Nemamo ovru vrstu plana"/>
    <s v="Nemamo ovu vrstu plana"/>
    <s v="Nemamo ovru vrstu plana"/>
    <s v="Nemamo ovru vrstu plana"/>
    <s v="Nemamo ovru vrstu plana"/>
    <s v="Nemamo ovru vrstu plana"/>
    <s v="Preko 12"/>
    <s v="30-60"/>
    <s v="Preko 6"/>
    <s v="30-60 dana"/>
    <s v="16-30"/>
    <s v="5-15"/>
    <s v="Retko"/>
    <s v="3-6"/>
    <s v="Do 15"/>
    <s v="Do 3"/>
    <s v="15-30 dana"/>
    <s v="0-7"/>
    <s v="Do 5"/>
    <s v="Nikad"/>
    <s v="Preko 12"/>
    <s v="30-60"/>
    <s v="Preko 6"/>
    <s v="30-60 dana"/>
    <s v="16-30"/>
    <s v="5-15"/>
    <s v="Retko"/>
    <s v="3-6"/>
    <s v="Do 15"/>
    <s v="Do 3"/>
    <s v="15-30 dana"/>
    <s v="0-7"/>
    <s v="Do 5"/>
    <s v="Nikad"/>
    <s v="3-6"/>
    <s v="Do 15"/>
    <s v="Do 3"/>
    <s v="15-30 dana"/>
    <s v="0-7"/>
    <s v="Do 5"/>
    <s v="Nikad"/>
    <s v="Retko"/>
    <s v="Nikada"/>
    <s v="Nikada"/>
    <s v="Nikada"/>
    <s v="Često"/>
    <s v="Nikada"/>
    <m/>
    <m/>
    <m/>
    <m/>
    <m/>
    <s v="Prikupljanje predloga putem internet stranice"/>
    <m/>
    <m/>
    <s v="Srbija vode"/>
    <s v="Putevi Srbije"/>
    <s v="Zeleznice srbije"/>
    <n v="0"/>
    <x v="1"/>
    <m/>
    <m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Nemamo planova za digitalizaciju"/>
    <x v="2"/>
    <m/>
    <x v="0"/>
    <s v="tri puta godišnje"/>
    <n v="7"/>
    <x v="1"/>
    <m/>
    <x v="1"/>
    <x v="1"/>
    <x v="1"/>
    <m/>
    <x v="1"/>
    <x v="1"/>
    <s v="ne zaseda"/>
    <x v="0"/>
    <s v="ne postoji adekvatna oprema"/>
    <x v="0"/>
    <x v="1"/>
    <m/>
    <x v="0"/>
    <s v="Drugo – molimo vas precizirajte u komentaru"/>
    <s v="nije snimala"/>
    <x v="1"/>
    <x v="1"/>
  </r>
  <r>
    <s v="Srbobran"/>
    <x v="0"/>
    <x v="0"/>
    <s v="Odeljenje za urbanizam, stambeno-komunalne poslove i zaštitu životne sredine"/>
    <x v="0"/>
    <x v="0"/>
    <x v="1"/>
    <x v="0"/>
    <x v="1"/>
    <s v="Nemamo ovu vrstu plana"/>
    <s v="Nemamo ovru vrstu plana"/>
    <s v="Nemamo ovru vrstu plana"/>
    <s v="Nemamo ovru vrstu plana"/>
    <s v="Nemamo ovru vrstu plana"/>
    <s v="Da - uvek"/>
    <s v="Da – uvek"/>
    <s v="manje od 10"/>
    <s v="manje od 10"/>
    <s v="Preko 30%"/>
    <s v="Da - uvek"/>
    <s v="Da – uvek"/>
    <s v="manje od 10"/>
    <s v="manje od 10"/>
    <s v="Preko 30%"/>
    <s v="Da - uvek"/>
    <s v="Da – uvek"/>
    <s v="manje od 10"/>
    <s v="manje od 10"/>
    <s v="Preko 30%"/>
    <s v="6-12"/>
    <s v="15-30"/>
    <s v="Do 3"/>
    <s v="15-30 dana"/>
    <s v="16-30"/>
    <s v="Do 5"/>
    <s v="Retko"/>
    <m/>
    <m/>
    <m/>
    <m/>
    <m/>
    <m/>
    <m/>
    <s v="6-12"/>
    <s v="15-30"/>
    <s v="Do 3"/>
    <s v="15-30 dana"/>
    <s v="16-30"/>
    <s v="Do 5"/>
    <s v="Retko"/>
    <s v="6-12"/>
    <s v="15-30"/>
    <s v="Do 3"/>
    <s v="15-30 dana"/>
    <s v="16-30"/>
    <s v="Do 5"/>
    <s v="Retko"/>
    <s v="3-6"/>
    <s v="15-30"/>
    <s v="Do 3"/>
    <s v="15-30 dana"/>
    <s v="8-15"/>
    <s v="Do 5"/>
    <s v="Nikad"/>
    <s v="Nikada"/>
    <s v="Nikada"/>
    <s v="Nikada"/>
    <s v="Retko"/>
    <s v="Uvek"/>
    <s v="Uvek"/>
    <s v="Dostavljanje pismenih zahteva zainteresovanih lica."/>
    <m/>
    <m/>
    <m/>
    <s v="Fokus grupe"/>
    <m/>
    <m/>
    <m/>
    <s v="RGZ 10"/>
    <s v="EPS 5"/>
    <s v="Vode Vojvodine 2"/>
    <n v="1"/>
    <x v="0"/>
    <m/>
    <m/>
    <s v="Nedovoljan broj kadrova u JLS za sprovođenje postupka izrade planova digitalnim putem"/>
    <m/>
    <s v="Nedovoljno sredstava u budžetu JLS za izradu planova u odgovarajućim formatima"/>
    <m/>
    <s v="Posedovanje odgovarajućih softera (CAD, GIS) za rad na  implementaciji, kao i obuka za rad na njima."/>
    <x v="1"/>
    <m/>
    <x v="2"/>
    <m/>
    <n v="6"/>
    <x v="1"/>
    <m/>
    <x v="1"/>
    <x v="0"/>
    <x v="2"/>
    <s v="Изузетно, у случају хитности и у случају других непредвиђених околности (ситуације попут пандемије, околности које подразумевају забрану окупљања у затвореном простору и сл.)"/>
    <x v="1"/>
    <x v="1"/>
    <s v="Nije bilo takvih slučajeva."/>
    <x v="1"/>
    <m/>
    <x v="2"/>
    <x v="1"/>
    <m/>
    <x v="0"/>
    <s v="Drugo – molimo vas precizirajte u komentaru"/>
    <s v="Nije bilo inicijative."/>
    <x v="0"/>
    <x v="0"/>
  </r>
  <r>
    <s v="Kragujevac"/>
    <x v="1"/>
    <x v="1"/>
    <s v="Glavni urbanista grada Kragujevca"/>
    <x v="0"/>
    <x v="3"/>
    <x v="2"/>
    <x v="2"/>
    <x v="2"/>
    <s v="Da - uvek"/>
    <s v="Uglavnom da"/>
    <s v="10-20"/>
    <s v="manje od 10"/>
    <s v="Preko 30%"/>
    <s v="Samo za neke planove"/>
    <s v="Uglavnom ne"/>
    <s v="Nisamo sprovodili konsultacije"/>
    <s v="Nisamo sprovodili konsultacije"/>
    <s v="Nisamo sprovodili konsultacije"/>
    <s v="Samo za neke planove"/>
    <s v="Uglavnom ne"/>
    <s v="Nisamo sprovodili konsultacije"/>
    <s v="Nisamo sprovodili konsultacije"/>
    <s v="Nisamo sprovodili konsultacije"/>
    <s v="Samo za neke planove"/>
    <s v="Uglavnom ne"/>
    <s v="Nisamo sprovodili konsultacije"/>
    <s v="Nisamo sprovodili konsultacije"/>
    <s v="Nisamo sprovodili konsultacije"/>
    <s v="Preko 12"/>
    <s v="30-60"/>
    <s v="Preko 6"/>
    <s v="15-30 dana"/>
    <s v="Duže od 30 dana"/>
    <s v="Preko 15"/>
    <s v="Često"/>
    <s v="Preko 12"/>
    <s v="30-60"/>
    <s v="Preko 6"/>
    <s v="15-30 dana"/>
    <s v="Duže od 30 dana"/>
    <s v="Preko 15"/>
    <s v="Često"/>
    <s v="Preko 12"/>
    <s v="15-30"/>
    <s v="Preko 6"/>
    <s v="15-30 dana"/>
    <s v="16-30"/>
    <s v="5-15"/>
    <s v="Često"/>
    <s v="6-12"/>
    <s v="15-30"/>
    <s v="3-6"/>
    <s v="15-30 dana"/>
    <s v="16-30"/>
    <s v="5-15"/>
    <s v="Retko"/>
    <s v="3-6"/>
    <s v="Do 15"/>
    <s v="Do 3"/>
    <s v="15-30 dana"/>
    <s v="0-7"/>
    <s v="Do 5"/>
    <s v="Retko"/>
    <s v="Retko"/>
    <s v="Nikada"/>
    <s v="Nikada"/>
    <s v="Retko"/>
    <s v="Nikada"/>
    <s v="Nikada"/>
    <m/>
    <s v="Ankete"/>
    <m/>
    <m/>
    <s v="Fokus grupe"/>
    <m/>
    <s v="Ne organizujemo konsultacije van ranog javnog uvida i javnog uvida"/>
    <m/>
    <s v="zavod za zaštitu prirode srbije (do 5)"/>
    <s v="republički zavod za zastitu spomenika kulture (do 5)"/>
    <s v="jp putevi srbije (do 5)"/>
    <n v="60"/>
    <x v="1"/>
    <m/>
    <s v="Nepostojeći proces i standard izrade digitalnih prostornih i urbanističkih planova"/>
    <m/>
    <s v="Nedovoljno obučen kadar u JLS za sprovođenje postupka izrade planova digitalnim putem"/>
    <m/>
    <m/>
    <s v="preciziranje procesa i standarda za ovu proceduru;  obezbeđivanje odfgovarajućeg broja obučenih kadrova u JLS za ovu proceduru"/>
    <x v="0"/>
    <m/>
    <x v="0"/>
    <s v="tri puta mesečno"/>
    <n v="11"/>
    <x v="2"/>
    <m/>
    <x v="1"/>
    <x v="0"/>
    <x v="0"/>
    <m/>
    <x v="3"/>
    <x v="0"/>
    <m/>
    <x v="0"/>
    <s v="multimedijalna sala; softveri za online sastanak"/>
    <x v="2"/>
    <x v="1"/>
    <m/>
    <x v="0"/>
    <s v="Drugo – molimo vas precizirajte u komentaru"/>
    <s v="nije bilo inicijativa"/>
    <x v="1"/>
    <x v="0"/>
  </r>
  <r>
    <s v="Crna Trava"/>
    <x v="2"/>
    <x v="0"/>
    <s v="Odeljenje za urbanizam, gradjevinske, komunalno-stambene, inspekcijske i imovinsko-pravne poslove, URBANISTA"/>
    <x v="0"/>
    <x v="1"/>
    <x v="1"/>
    <x v="0"/>
    <x v="3"/>
    <s v="Nemamo ovu vrstu plana"/>
    <s v="Nemamo ovru vrstu plana"/>
    <s v="Nemamo ovru vrstu plana"/>
    <s v="Nemamo ovru vrstu plana"/>
    <s v="Nemamo ovru vrstu plana"/>
    <s v="Da - uvek"/>
    <s v="Uglavnom da"/>
    <s v="manje od 10"/>
    <s v="manje od 10"/>
    <s v="Od 5 do 10%"/>
    <s v="Da - uvek"/>
    <s v="Uglavnom da"/>
    <s v="manje od 10"/>
    <s v="manje od 10"/>
    <s v="Od 5 do 10%"/>
    <s v="Da - uvek"/>
    <s v="Uglavnom da"/>
    <s v="manje od 10"/>
    <s v="manje od 10"/>
    <s v="Do 5%"/>
    <s v="3-6"/>
    <s v="Do 15"/>
    <s v="Do 3"/>
    <s v="15-30 dana"/>
    <s v="8-15"/>
    <s v="5-15"/>
    <s v="Retko"/>
    <s v="3-6"/>
    <s v="Do 15"/>
    <s v="Do 3"/>
    <s v="15-30 dana"/>
    <s v="8-15"/>
    <s v="5-15"/>
    <s v="Retko"/>
    <s v="3-6"/>
    <s v="Do 15"/>
    <s v="Do 3"/>
    <s v="15-30 dana"/>
    <s v="8-15"/>
    <s v="5-15"/>
    <s v="Retko"/>
    <s v="3-6"/>
    <s v="Do 15"/>
    <s v="Do 3"/>
    <s v="15-30 dana"/>
    <s v="8-15"/>
    <s v="5-15"/>
    <s v="Retko"/>
    <s v="3-6"/>
    <s v="Do 15"/>
    <s v="Do 3"/>
    <s v="15-30 dana"/>
    <s v="8-15"/>
    <s v="5-15"/>
    <s v="Retko"/>
    <s v="Retko"/>
    <s v="Retko"/>
    <s v="Retko"/>
    <s v="Često"/>
    <s v="Nikada"/>
    <s v="Retko"/>
    <s v="m.hkjh.lkjljl;kj"/>
    <s v="Ankete"/>
    <m/>
    <s v="Okrugli stolovi"/>
    <s v="Fokus grupe"/>
    <m/>
    <m/>
    <s v="/"/>
    <s v="Nije bilo kasnjenja 0"/>
    <s v="Nije bilo kasnjenja 0"/>
    <s v="Nije bilo kasnjenja 0"/>
    <n v="1"/>
    <x v="1"/>
    <m/>
    <s v="Nepostojeći proces i standard izrade digitalnih prostornih i urbanističkih planova"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Uklanjanje prepreka pod tackom 11"/>
    <x v="2"/>
    <m/>
    <x v="0"/>
    <s v="po potrebi"/>
    <n v="5"/>
    <x v="1"/>
    <m/>
    <x v="1"/>
    <x v="0"/>
    <x v="1"/>
    <m/>
    <x v="1"/>
    <x v="1"/>
    <s v="Komisija ne zaseda on line"/>
    <x v="0"/>
    <s v="nema uslova"/>
    <x v="0"/>
    <x v="0"/>
    <s v="ne postoje uslovi"/>
    <x v="0"/>
    <s v="Drugo – molimo vas precizirajte u komentaru"/>
    <s v="Nije bilo takvih predloga"/>
    <x v="1"/>
    <x v="0"/>
  </r>
  <r>
    <s v="Gadžin Han"/>
    <x v="2"/>
    <x v="0"/>
    <s v="Служба за привреду и инспекцијске послове, Послови обједињене процедуре, озакоњења, становања и народне одбране"/>
    <x v="0"/>
    <x v="0"/>
    <x v="3"/>
    <x v="3"/>
    <x v="0"/>
    <s v="Nemamo ovu vrstu plana"/>
    <s v="Nemamo ovru vrstu plana"/>
    <s v="Nemamo ovru vrstu plana"/>
    <s v="Nemamo ovru vrstu plana"/>
    <s v="Nemamo ovru vrstu plana"/>
    <s v="Da - uvek"/>
    <s v="Da – uvek"/>
    <s v="20-50"/>
    <s v="10-20"/>
    <s v="Od 10 do 30%"/>
    <s v="Da - uvek"/>
    <s v="Da – uvek"/>
    <s v="10-20"/>
    <s v="manje od 10"/>
    <s v="Od 10 do 30%"/>
    <s v="Da - uvek"/>
    <s v="Da – uvek"/>
    <s v="manje od 10"/>
    <s v="manje od 10"/>
    <s v="Preko 30%"/>
    <s v="Preko 12"/>
    <s v="Preko 60"/>
    <s v="Preko 6"/>
    <s v="Preko 60 dana"/>
    <s v="16-30"/>
    <s v="Preko 15"/>
    <s v="Čest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Preko 60"/>
    <s v="Preko 6"/>
    <s v="Preko 60 dana"/>
    <s v="16-30"/>
    <s v="Preko 15"/>
    <s v="Često"/>
    <s v="Preko 12"/>
    <s v="Preko 60"/>
    <s v="Preko 6"/>
    <s v="Preko 60 dana"/>
    <s v="16-30"/>
    <s v="Preko 15"/>
    <s v="Često"/>
    <s v="3-6"/>
    <s v="Do 15"/>
    <s v="Do 3"/>
    <s v="15-30 dana"/>
    <s v="0-7"/>
    <s v="Do 5"/>
    <s v="Retko"/>
    <s v="Često"/>
    <s v="Često"/>
    <s v="Često"/>
    <s v="Retko"/>
    <s v="Često"/>
    <s v="Često"/>
    <s v="-"/>
    <s v="Ankete"/>
    <s v="Intervjui"/>
    <s v="Okrugli stolovi"/>
    <s v="Fokus grupe"/>
    <s v="Prikupljanje predloga putem internet stranice"/>
    <m/>
    <m/>
    <s v="ЕПС, 30 дана"/>
    <s v="-"/>
    <s v="-"/>
    <n v="1"/>
    <x v="0"/>
    <m/>
    <m/>
    <m/>
    <m/>
    <s v="Nedovoljno sredstava u budžetu JLS za izradu planova u odgovarajućim formatima"/>
    <m/>
    <s v="-"/>
    <x v="0"/>
    <m/>
    <x v="0"/>
    <s v="po potrebi"/>
    <n v="6"/>
    <x v="1"/>
    <m/>
    <x v="1"/>
    <x v="0"/>
    <x v="1"/>
    <m/>
    <x v="0"/>
    <x v="0"/>
    <m/>
    <x v="0"/>
    <m/>
    <x v="0"/>
    <x v="0"/>
    <s v="-"/>
    <x v="0"/>
    <s v="Drugo – molimo vas precizirajte u komentaru"/>
    <s v="-"/>
    <x v="1"/>
    <x v="1"/>
  </r>
  <r>
    <s v="Vladimirci"/>
    <x v="0"/>
    <x v="0"/>
    <s v="Одељење за урбанизам, грађевинарство и инспекцијске послове"/>
    <x v="0"/>
    <x v="1"/>
    <x v="3"/>
    <x v="0"/>
    <x v="3"/>
    <s v="Nemamo ovu vrstu plana"/>
    <s v="Nemamo ovru vrstu plana"/>
    <s v="Nemamo ovru vrstu plana"/>
    <s v="Nemamo ovru vrstu plana"/>
    <s v="Nemamo ovru vrstu plana"/>
    <s v="Da - uvek"/>
    <s v="Uglavnom da"/>
    <s v="manje od 10"/>
    <s v="manje od 10"/>
    <s v="Do 5%"/>
    <s v="Da - uvek"/>
    <s v="Uglavnom da"/>
    <s v="manje od 10"/>
    <s v="manje od 10"/>
    <s v="Do 5%"/>
    <s v="Da - uvek"/>
    <s v="Uglavnom da"/>
    <s v="manje od 10"/>
    <s v="manje od 10"/>
    <s v="Do 5%"/>
    <s v="Preko 12"/>
    <s v="30-60"/>
    <s v="Preko 6"/>
    <s v="30-60 dana"/>
    <s v="16-30"/>
    <s v="Preko 15"/>
    <s v="Retko"/>
    <s v="Preko 12"/>
    <s v="Preko 60"/>
    <s v="Preko 6"/>
    <s v="Preko 60 dana"/>
    <s v="Duže od 30 dana"/>
    <s v="Preko 15"/>
    <s v="Retko"/>
    <s v="3-6"/>
    <s v="30-60"/>
    <s v="3-6"/>
    <s v="30-60 dana"/>
    <s v="16-30"/>
    <s v="Preko 15"/>
    <s v="Retko"/>
    <s v="3-6"/>
    <s v="30-60"/>
    <s v="Do 3"/>
    <s v="30-60 dana"/>
    <s v="16-30"/>
    <s v="5-15"/>
    <s v="Retko"/>
    <s v="3-6"/>
    <s v="30-60"/>
    <s v="Do 3"/>
    <s v="30-60 dana"/>
    <s v="16-30"/>
    <s v="5-15"/>
    <s v="Retko"/>
    <s v="Često"/>
    <s v="Često"/>
    <s v="Nikada"/>
    <s v="Nikada"/>
    <s v="Retko"/>
    <s v="Nikada"/>
    <m/>
    <s v="Ankete"/>
    <s v="Intervjui"/>
    <m/>
    <m/>
    <s v="Prikupljanje predloga putem internet stranice"/>
    <m/>
    <m/>
    <s v="ЈП &quot;Путеви Србије&quot;"/>
    <s v="ЈП &quot;Србија воде&quot;"/>
    <m/>
    <n v="4"/>
    <x v="0"/>
    <m/>
    <m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АНГАЖОВАЊЕ ВЕЋЕГ БРОЈА СЛУЖБЕНИКА НА ПОСЛОВИМА ОБРАДЕ УРБАНИСТИЧКИХ АКАТА"/>
    <x v="2"/>
    <m/>
    <x v="2"/>
    <m/>
    <n v="5"/>
    <x v="1"/>
    <m/>
    <x v="1"/>
    <x v="0"/>
    <x v="1"/>
    <m/>
    <x v="1"/>
    <x v="0"/>
    <m/>
    <x v="0"/>
    <s v="ИНТЕРНЕТ, КОМЈУТЕРСКА ОПРЕМА ЗА ВЕБИНАРЕ, СОФТВЕРИ "/>
    <x v="1"/>
    <x v="1"/>
    <m/>
    <x v="0"/>
    <s v="Drugo – molimo vas precizirajte u komentaru"/>
    <s v="ЧЛАНОВИ КОМИСИЈЕ"/>
    <x v="0"/>
    <x v="1"/>
  </r>
  <r>
    <s v="Zrenjanin"/>
    <x v="0"/>
    <x v="1"/>
    <s v="Odeljenje za Urbanizam, Odsek za  urbanizam i prostorno planiranje, Savetnik"/>
    <x v="0"/>
    <x v="2"/>
    <x v="2"/>
    <x v="4"/>
    <x v="5"/>
    <s v="Da - uvek"/>
    <s v="Uglavnom ne"/>
    <s v="Nisamo sprovodili konsultacije"/>
    <s v="nijedan"/>
    <s v="0%"/>
    <s v="Da - uvek"/>
    <s v="Uglavnom ne"/>
    <s v="Nisamo sprovodili konsultacije"/>
    <s v="10-20"/>
    <s v="Preko 30%"/>
    <s v="Da - uvek"/>
    <s v="Uglavnom ne"/>
    <s v="Nisamo sprovodili konsultacije"/>
    <s v="nijedan"/>
    <s v="0%"/>
    <s v="Da - uvek"/>
    <s v="Uglavnom ne"/>
    <s v="Nisamo sprovodili konsultacije"/>
    <s v="nijedan"/>
    <s v="0%"/>
    <s v="6-12"/>
    <s v="30-60"/>
    <s v="3-6"/>
    <s v="15-30 dana"/>
    <s v="Duže od 30 dana"/>
    <s v="Do 5"/>
    <s v="Često"/>
    <s v="6-12"/>
    <s v="30-60"/>
    <s v="3-6"/>
    <s v="15-30 dana"/>
    <s v="Duže od 30 dana"/>
    <s v="Do 5"/>
    <s v="Često"/>
    <s v="6-12"/>
    <s v="30-60"/>
    <s v="3-6"/>
    <s v="15-30 dana"/>
    <s v="Duže od 30 dana"/>
    <s v="Do 5"/>
    <s v="Često"/>
    <s v="3-6"/>
    <s v="30-60"/>
    <s v="3-6"/>
    <s v="15-30 dana"/>
    <s v="Duže od 30 dana"/>
    <s v="Do 5"/>
    <s v="Često"/>
    <m/>
    <s v="15-30"/>
    <s v="Do 3"/>
    <s v="15-30 dana"/>
    <s v="8-15"/>
    <s v="Do 5"/>
    <s v="Često"/>
    <s v="Često"/>
    <s v="Retko"/>
    <s v="Retko"/>
    <s v="Retko"/>
    <s v="Nikada"/>
    <s v="Nikada"/>
    <s v="/"/>
    <s v="Ankete"/>
    <m/>
    <m/>
    <m/>
    <m/>
    <m/>
    <m/>
    <s v="/"/>
    <s v="/"/>
    <s v="/"/>
    <n v="18"/>
    <x v="0"/>
    <m/>
    <m/>
    <s v="Nedovoljan broj kadrova u JLS za sprovođenje postupka izrade planova digitalnim putem"/>
    <m/>
    <m/>
    <m/>
    <s v="Pribavljanje adekvatnih podloga za izradu Planskih dokumenata"/>
    <x v="0"/>
    <m/>
    <x v="1"/>
    <m/>
    <n v="9"/>
    <x v="1"/>
    <m/>
    <x v="1"/>
    <x v="0"/>
    <x v="0"/>
    <m/>
    <x v="0"/>
    <x v="0"/>
    <m/>
    <x v="1"/>
    <m/>
    <x v="0"/>
    <x v="1"/>
    <m/>
    <x v="0"/>
    <s v="Drugo – molimo vas precizirajte u komentaru"/>
    <s v="nije bilo inicijative"/>
    <x v="1"/>
    <x v="1"/>
  </r>
  <r>
    <s v="Sečanj"/>
    <x v="0"/>
    <x v="0"/>
    <s v="Odeljenje za urbanizam, putnu privredu, stambeno-komunalne poslove i građevinarstvo - rukovodilac odeljenja"/>
    <x v="0"/>
    <x v="0"/>
    <x v="5"/>
    <x v="7"/>
    <x v="4"/>
    <s v="Da - uvek"/>
    <s v="Da – uvek"/>
    <s v="20-50"/>
    <s v="20-50"/>
    <s v="Do 5%"/>
    <s v="Da - uvek"/>
    <s v="Da – uvek"/>
    <s v="20-50"/>
    <s v="20-50"/>
    <s v="Do 5%"/>
    <s v="Da - uvek"/>
    <s v="Da – uvek"/>
    <s v="10-20"/>
    <s v="10-20"/>
    <s v="Do 5%"/>
    <s v="Samo za neke planove"/>
    <s v="Uglavnom da"/>
    <s v="manje od 10"/>
    <s v="manje od 10"/>
    <s v="0%"/>
    <s v="6-12"/>
    <s v="15-30"/>
    <s v="3-6"/>
    <s v="15-30 dana"/>
    <s v="16-30"/>
    <s v="5-15"/>
    <s v="Često"/>
    <s v="6-12"/>
    <s v="15-30"/>
    <s v="3-6"/>
    <s v="15-30 dana"/>
    <s v="16-30"/>
    <s v="5-15"/>
    <s v="Često"/>
    <s v="6-12"/>
    <s v="15-30"/>
    <s v="3-6"/>
    <s v="15-30 dana"/>
    <s v="16-30"/>
    <s v="5-15"/>
    <s v="Često"/>
    <s v="3-6"/>
    <s v="15-30"/>
    <s v="3-6"/>
    <s v="15-30 dana"/>
    <s v="16-30"/>
    <s v="5-15"/>
    <s v="Često"/>
    <s v="3-6"/>
    <s v="15-30"/>
    <s v="Do 3"/>
    <s v="15-30 dana"/>
    <s v="8-15"/>
    <s v="Do 5"/>
    <s v="Retko"/>
    <s v="Uvek"/>
    <s v="Često"/>
    <s v="Nikada"/>
    <s v="Često"/>
    <s v="Retko"/>
    <s v="Nikada"/>
    <m/>
    <s v="Ankete"/>
    <m/>
    <m/>
    <s v="Fokus grupe"/>
    <m/>
    <m/>
    <m/>
    <s v="Ne kasne"/>
    <s v="Ne kasne"/>
    <s v="Ne kasne"/>
    <n v="0"/>
    <x v="2"/>
    <m/>
    <m/>
    <s v="Nedovoljan broj kadrova u JLS za sprovođenje postupka izrade planova digitalnim putem"/>
    <m/>
    <m/>
    <m/>
    <s v="Angažovanje obučenog kadra."/>
    <x v="1"/>
    <m/>
    <x v="0"/>
    <s v="Dva puta godišnje."/>
    <n v="6"/>
    <x v="1"/>
    <m/>
    <x v="1"/>
    <x v="0"/>
    <x v="1"/>
    <m/>
    <x v="1"/>
    <x v="1"/>
    <s v="Ne radi online."/>
    <x v="1"/>
    <m/>
    <x v="1"/>
    <x v="1"/>
    <m/>
    <x v="0"/>
    <s v="Drugo – molimo vas precizirajte u komentaru"/>
    <s v="Nije bilo ovakvih inicijativa."/>
    <x v="1"/>
    <x v="2"/>
  </r>
  <r>
    <s v="Vranje"/>
    <x v="2"/>
    <x v="1"/>
    <s v="Odeljenje za urbanizam, imovinsko-pravne poslove, komunalno-stambene delatnosti i zaštitu životne sredine "/>
    <x v="2"/>
    <x v="2"/>
    <x v="2"/>
    <x v="2"/>
    <x v="2"/>
    <s v="Samo za neke planove"/>
    <s v="Uglavnom ne"/>
    <s v="Nisamo sprovodili konsultacije"/>
    <s v="Nisamo sprovodili konsultacije"/>
    <s v="Nisamo sprovodili konsultacije"/>
    <s v="Samo za neke planove"/>
    <s v="Uglavnom ne"/>
    <s v="Nisamo sprovodili konsultacije"/>
    <s v="Nisamo sprovodili konsultacije"/>
    <s v="Nisamo sprovodili konsultacije"/>
    <s v="Samo za neke planove"/>
    <s v="Uglavnom ne"/>
    <s v="manje od 10"/>
    <s v="manje od 10"/>
    <s v="Nisamo sprovodili konsultacije"/>
    <s v="Ne - nikada"/>
    <s v="Uglavnom ne"/>
    <s v="Nisamo sprovodili konsultacije"/>
    <s v="Nisamo sprovodili konsultacije"/>
    <s v="Nisamo sprovodili konsultacije"/>
    <s v="Preko 12"/>
    <s v="15-30"/>
    <s v="Do 3"/>
    <s v="30-60 dana"/>
    <s v="16-30"/>
    <s v="5-15"/>
    <s v="Nikad"/>
    <s v="Preko 12"/>
    <s v="15-30"/>
    <s v="Do 3"/>
    <s v="30-60 dana"/>
    <s v="16-30"/>
    <s v="5-15"/>
    <s v="Nikad"/>
    <s v="6-12"/>
    <s v="15-30"/>
    <s v="Do 3"/>
    <s v="30-60 dana"/>
    <s v="16-30"/>
    <s v="5-15"/>
    <s v="Retko"/>
    <s v="6-12"/>
    <s v="15-30"/>
    <s v="Do 3"/>
    <s v="30-60 dana"/>
    <s v="16-30"/>
    <s v="Do 5"/>
    <s v="Nikad"/>
    <s v="3-6"/>
    <s v="Do 15"/>
    <s v="Do 3"/>
    <s v="15-30 dana"/>
    <s v="0-7"/>
    <s v="Do 5"/>
    <s v="Nikad"/>
    <s v="Retko"/>
    <s v="Retko"/>
    <s v="Retko"/>
    <s v="Retko"/>
    <s v="Retko"/>
    <s v="Retko"/>
    <s v="Sastanci obradjivača plana, glavnog urbaniste i rukovodstva grada"/>
    <m/>
    <m/>
    <m/>
    <m/>
    <m/>
    <s v="Ne organizujemo konsultacije van ranog javnog uvida i javnog uvida"/>
    <m/>
    <s v="Zavod za zaštitu spomenika kulture Niš, 45 dana"/>
    <s v="Zavod za zaštitu prirode R S, 10 dana"/>
    <s v="JP Putevi Srbije, 10 dana"/>
    <n v="25"/>
    <x v="0"/>
    <m/>
    <s v="Nepostojeći proces i standard izrade digitalnih prostornih i urbanističkih planova"/>
    <m/>
    <m/>
    <m/>
    <m/>
    <s v="Jasne procedure, obuka zaposlenih, bolja oprema "/>
    <x v="0"/>
    <m/>
    <x v="0"/>
    <s v="Zavisi od materijala koji je potrebno da razmatra"/>
    <n v="8"/>
    <x v="2"/>
    <m/>
    <x v="1"/>
    <x v="0"/>
    <x v="2"/>
    <s v="Kada je u pitanju vanredno stanje, zbog epidemije izazvane covid"/>
    <x v="0"/>
    <x v="0"/>
    <m/>
    <x v="1"/>
    <m/>
    <x v="2"/>
    <x v="0"/>
    <s v="Do sada nije bilo potrebe za tim"/>
    <x v="0"/>
    <s v="Drugo – molimo vas precizirajte u komentaru"/>
    <s v="Nije bilo zahteva"/>
    <x v="1"/>
    <x v="1"/>
  </r>
  <r>
    <s v="Lapovo"/>
    <x v="1"/>
    <x v="0"/>
    <s v="Одељење за урбанизам, имовинско-правне и стамбено-комуналне послове, руководилац одељења, Петровић Момчило, дипл.правник"/>
    <x v="0"/>
    <x v="0"/>
    <x v="1"/>
    <x v="0"/>
    <x v="3"/>
    <s v="Nemamo ovu vrstu plana"/>
    <s v="Nemamo ovru vrstu plana"/>
    <s v="Nemamo ovru vrstu plana"/>
    <s v="Nemamo ovru vrstu plana"/>
    <s v="Nemamo ovru vrstu plana"/>
    <s v="Da - uvek"/>
    <s v="Da – uvek"/>
    <s v="manje od 10"/>
    <s v="manje od 10"/>
    <s v="Do 5%"/>
    <s v="Da - uvek"/>
    <s v="Da – uvek"/>
    <s v="manje od 10"/>
    <s v="manje od 10"/>
    <s v="Do 5%"/>
    <s v="Da - uvek"/>
    <s v="Da – uvek"/>
    <s v="manje od 10"/>
    <s v="manje od 10"/>
    <s v="Do 5%"/>
    <s v="Preko 12"/>
    <s v="30-60"/>
    <s v="Do 3"/>
    <s v="30-60 dana"/>
    <s v="16-30"/>
    <s v="Do 5"/>
    <s v="Retko"/>
    <s v="Preko 12"/>
    <s v="30-60"/>
    <s v="Do 3"/>
    <s v="30-60 dana"/>
    <s v="16-30"/>
    <s v="Do 5"/>
    <s v="Retko"/>
    <s v="6-12"/>
    <s v="30-60"/>
    <s v="Do 3"/>
    <s v="30-60 dana"/>
    <s v="8-15"/>
    <s v="Do 5"/>
    <s v="Retko"/>
    <s v="3-6"/>
    <s v="15-30"/>
    <s v="Do 3"/>
    <s v="15-30 dana"/>
    <s v="8-15"/>
    <s v="Do 5"/>
    <s v="Retko"/>
    <s v="3-6"/>
    <s v="15-30"/>
    <s v="Do 3"/>
    <s v="15-30 dana"/>
    <s v="8-15"/>
    <s v="Do 5"/>
    <s v="Retko"/>
    <s v="Retko"/>
    <s v="Retko"/>
    <s v="Retko"/>
    <s v="Retko"/>
    <s v="Često"/>
    <s v="Retko"/>
    <m/>
    <m/>
    <m/>
    <s v="Okrugli stolovi"/>
    <m/>
    <s v="Prikupljanje predloga putem internet stranice"/>
    <m/>
    <m/>
    <s v="Железница, 15"/>
    <s v="Србијаводе, 10"/>
    <s v="ЕПС, 6"/>
    <n v="2"/>
    <x v="0"/>
    <s v="Neodgovarajući propisi – specificirajte nazive propisa koji su problematični u komenatru"/>
    <s v="Nepostojeći proces i standard izrade digitalnih prostornih i urbanističkih planova"/>
    <m/>
    <m/>
    <m/>
    <m/>
    <s v="Одговарајући прописи и радионица ѕа обуку кадрова."/>
    <x v="0"/>
    <m/>
    <x v="0"/>
    <s v="По потреби."/>
    <n v="9"/>
    <x v="3"/>
    <m/>
    <x v="1"/>
    <x v="0"/>
    <x v="2"/>
    <s v="У ванредним околностима, као што је била услед корона вируса."/>
    <x v="0"/>
    <x v="0"/>
    <m/>
    <x v="1"/>
    <m/>
    <x v="0"/>
    <x v="0"/>
    <s v="Нема техничких услова."/>
    <x v="0"/>
    <s v="Grupe građana"/>
    <m/>
    <x v="1"/>
    <x v="1"/>
  </r>
  <r>
    <s v="Rekovac"/>
    <x v="1"/>
    <x v="0"/>
    <s v="Odeljenje za urbanizam, građevinarstvo, omovinsko - pravne i inspekcijske poslove. Referent za poslove ozakonjenja"/>
    <x v="0"/>
    <x v="0"/>
    <x v="2"/>
    <x v="2"/>
    <x v="2"/>
    <s v="Nemamo ovu vrstu plana"/>
    <s v="Nemamo ovru vrstu plana"/>
    <s v="Nemamo ovru vrstu plana"/>
    <s v="Nemamo ovru vrstu plana"/>
    <s v="Nemamo ovru vrstu plana"/>
    <s v="Nemamo ovu vrstu plana"/>
    <s v="Nemamo ovru vrstu plana"/>
    <s v="Nemamo ovru vrstu plana"/>
    <s v="Nemamo ovru vrstu plana"/>
    <s v="Nemamo ovru vrstu plana"/>
    <s v="Da - uvek"/>
    <s v="Da – uvek"/>
    <s v="Nisamo sprovodili konsultacije"/>
    <s v="Nisamo sprovodili konsultacije"/>
    <s v="Nisamo sprovodili konsultacije"/>
    <s v="Nemamo ovu vrstu plana"/>
    <s v="Nemamo ovru vrstu plana"/>
    <s v="Nemamo ovru vrstu plana"/>
    <s v="Nemamo ovru vrstu plana"/>
    <s v="Nemamo ovru vrstu plana"/>
    <s v="Preko 12"/>
    <s v="30-60"/>
    <s v="Preko 6"/>
    <s v="30-60 dana"/>
    <s v="16-30"/>
    <s v="Preko 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30-60"/>
    <s v="Preko 6"/>
    <s v="30-60 dana"/>
    <s v="16-30"/>
    <s v="Preko 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Retko"/>
    <s v="Retko"/>
    <s v="Često"/>
    <s v="Često"/>
    <s v="Često"/>
    <s v="Uvek"/>
    <s v="Општина Рековац поседује само Просторни план из 2012 године, од тада није доносила друге планове"/>
    <m/>
    <m/>
    <m/>
    <s v="Fokus grupe"/>
    <s v="Prikupljanje predloga putem internet stranice"/>
    <m/>
    <m/>
    <s v="нема"/>
    <s v="нема"/>
    <s v="нема"/>
    <n v="0"/>
    <x v="1"/>
    <m/>
    <m/>
    <m/>
    <m/>
    <s v="Nedovoljno sredstava u budžetu JLS za izradu planova u odgovarajućim formatima"/>
    <m/>
    <s v="Потребни је донети нове планове"/>
    <x v="2"/>
    <m/>
    <x v="0"/>
    <s v="Како имамо важећи само Просторни план из 2012 године, немамо одговор на ово питање"/>
    <n v="3"/>
    <x v="1"/>
    <m/>
    <x v="1"/>
    <x v="0"/>
    <x v="0"/>
    <m/>
    <x v="1"/>
    <x v="1"/>
    <s v="комиија је задњи пут заседала 2012"/>
    <x v="1"/>
    <m/>
    <x v="2"/>
    <x v="1"/>
    <m/>
    <x v="1"/>
    <s v="Grupe građana"/>
    <m/>
    <x v="1"/>
    <x v="0"/>
  </r>
  <r>
    <s v="Novi Kneževac"/>
    <x v="0"/>
    <x v="0"/>
    <s v="Odsek za urbanizam, zaštitu životne sredine i komunalne delatnosti"/>
    <x v="0"/>
    <x v="1"/>
    <x v="0"/>
    <x v="4"/>
    <x v="5"/>
    <s v="Da - uvek"/>
    <s v="Uglavnom da"/>
    <s v="10-20"/>
    <s v="nijedan"/>
    <s v="0%"/>
    <s v="Da - uvek"/>
    <s v="Uglavnom da"/>
    <s v="10-20"/>
    <s v="nijedan"/>
    <s v="0%"/>
    <s v="Da - uvek"/>
    <s v="Uglavnom da"/>
    <s v="10-20"/>
    <s v="nijedan"/>
    <s v="0%"/>
    <s v="Da - uvek"/>
    <s v="Uglavnom da"/>
    <s v="10-20"/>
    <s v="nijedan"/>
    <s v="0%"/>
    <s v="3-6"/>
    <s v="Preko 60"/>
    <s v="Preko 6"/>
    <s v="30-60 dana"/>
    <s v="8-15"/>
    <s v="Preko 15"/>
    <s v="Retko"/>
    <s v="3-6"/>
    <s v="Preko 60"/>
    <s v="Preko 6"/>
    <s v="30-60 dana"/>
    <s v="8-15"/>
    <s v="Preko 15"/>
    <s v="Retko"/>
    <s v="3-6"/>
    <s v="Preko 60"/>
    <s v="Preko 6"/>
    <s v="30-60 dana"/>
    <s v="8-15"/>
    <s v="Preko 15"/>
    <s v="Retko"/>
    <s v="3-6"/>
    <s v="Preko 60"/>
    <s v="Preko 6"/>
    <s v="30-60 dana"/>
    <s v="8-15"/>
    <s v="Preko 15"/>
    <s v="Retko"/>
    <s v="3-6"/>
    <s v="Preko 60"/>
    <s v="Preko 6"/>
    <s v="30-60 dana"/>
    <s v="8-15"/>
    <s v="Preko 15"/>
    <s v="Nikad"/>
    <s v="Retko"/>
    <s v="Nikada"/>
    <s v="Nikada"/>
    <s v="Nikada"/>
    <s v="Retko"/>
    <s v="Nikada"/>
    <m/>
    <m/>
    <m/>
    <m/>
    <m/>
    <m/>
    <s v="Ne organizujemo konsultacije van ranog javnog uvida i javnog uvida"/>
    <m/>
    <s v="Niko nije kasnio"/>
    <s v="Niko nije kasnio"/>
    <s v="Niko nije kasnio"/>
    <n v="0"/>
    <x v="0"/>
    <m/>
    <m/>
    <s v="Nedovoljan broj kadrova u JLS za sprovođenje postupka izrade planova digitalnim putem"/>
    <m/>
    <m/>
    <m/>
    <m/>
    <x v="0"/>
    <m/>
    <x v="0"/>
    <s v="po potrebi"/>
    <n v="5"/>
    <x v="1"/>
    <m/>
    <x v="1"/>
    <x v="1"/>
    <x v="1"/>
    <m/>
    <x v="3"/>
    <x v="0"/>
    <m/>
    <x v="1"/>
    <m/>
    <x v="0"/>
    <x v="1"/>
    <m/>
    <x v="0"/>
    <s v="Drugo – molimo vas precizirajte u komentaru"/>
    <s v="nisu snimani"/>
    <x v="1"/>
    <x v="0"/>
  </r>
  <r>
    <s v="Aranđelovac"/>
    <x v="1"/>
    <x v="0"/>
    <s v="Odeljenje za imovinsko pravne odnose, urbanizam, građevinarstvo i stambeno komunalne poslove"/>
    <x v="0"/>
    <x v="0"/>
    <x v="1"/>
    <x v="1"/>
    <x v="1"/>
    <s v="Da - uvek"/>
    <s v="Da – uvek"/>
    <s v="manje od 10"/>
    <s v="20-50"/>
    <s v="Preko 30%"/>
    <s v="Da - uvek"/>
    <s v="Da – uvek"/>
    <s v="10-20"/>
    <s v="50-100"/>
    <s v="Preko 30%"/>
    <s v="Da - uvek"/>
    <s v="Uglavnom da"/>
    <s v="manje od 10"/>
    <s v="manje od 10"/>
    <s v="Preko 30%"/>
    <s v="Da - uvek"/>
    <s v="Uglavnom ne"/>
    <s v="manje od 10"/>
    <s v="manje od 10"/>
    <s v="Preko 30%"/>
    <s v="3-6"/>
    <s v="Preko 60"/>
    <s v="Preko 6"/>
    <s v="30-60 dana"/>
    <s v="0-7"/>
    <s v="Preko 15"/>
    <s v="Često"/>
    <s v="3-6"/>
    <s v="Preko 60"/>
    <s v="3-6"/>
    <s v="30-60 dana"/>
    <s v="0-7"/>
    <s v="Preko 15"/>
    <s v="Često"/>
    <s v="Preko 12"/>
    <s v="30-60"/>
    <s v="3-6"/>
    <s v="30-60 dana"/>
    <s v="0-7"/>
    <s v="Preko 15"/>
    <s v="Često"/>
    <s v="3-6"/>
    <s v="30-60"/>
    <s v="Do 3"/>
    <s v="15-30 dana"/>
    <s v="0-7"/>
    <s v="Preko 15"/>
    <s v="Često"/>
    <s v="3-6"/>
    <s v="Do 15"/>
    <s v="Do 3"/>
    <s v="15-30 dana"/>
    <s v="0-7"/>
    <s v="5-15"/>
    <s v="Često"/>
    <s v="Često"/>
    <s v="Retko"/>
    <s v="Retko"/>
    <s v="Retko"/>
    <s v="Često"/>
    <s v="Retko"/>
    <s v="Radionice za decu"/>
    <s v="Ankete"/>
    <s v="Intervjui"/>
    <s v="Okrugli stolovi"/>
    <m/>
    <s v="Prikupljanje predloga putem internet stranice"/>
    <m/>
    <m/>
    <s v="JKP Bukulja - Radna jedinica gas, Arandjelovac"/>
    <m/>
    <m/>
    <n v="22"/>
    <x v="0"/>
    <m/>
    <s v="Nepostojeći proces i standard izrade digitalnih prostornih i urbanističkih planova"/>
    <s v="Nedovoljan broj kadrova u JLS za sprovođenje postupka izrade planova digitalnim putem"/>
    <m/>
    <s v="Nedovoljno sredstava u budžetu JLS za izradu planova u odgovarajućim formatima"/>
    <m/>
    <s v="dovoljan broj izvršilaca i odgovarajuća oprema (hardver i softver)"/>
    <x v="3"/>
    <s v="potrebno je izvršiti analizu broja izvršilaca u svim odeljenjima LU (na osnovu broja obrađenih predmeta) i izvršiti preraspodelu broja zaposlenih"/>
    <x v="1"/>
    <m/>
    <n v="9"/>
    <x v="0"/>
    <s v="Rukovodilac odeljenja za investicije"/>
    <x v="1"/>
    <x v="0"/>
    <x v="0"/>
    <m/>
    <x v="0"/>
    <x v="0"/>
    <m/>
    <x v="0"/>
    <s v="nedostaje multimedjalna sala, softveri i računari"/>
    <x v="2"/>
    <x v="0"/>
    <s v="postoji mogucnost samo audio zapisa, bez videa. U sali ne postoje računari, štampači, niti drugi elektronski uređaji osim mikrofona i to je jedina sala za sastanke u zgradi opštinske uprave"/>
    <x v="0"/>
    <s v="Drugo – molimo vas precizirajte u komentaru"/>
    <s v="nije bilo inicijativa"/>
    <x v="0"/>
    <x v="1"/>
  </r>
  <r>
    <s v="Svilajnac"/>
    <x v="1"/>
    <x v="0"/>
    <s v="Odeljenje za urbanizam, izgradnju, komunalne i imovinsko-pravne poslove, Izvršilac za oblast urbanizma i planiranja"/>
    <x v="0"/>
    <x v="2"/>
    <x v="1"/>
    <x v="4"/>
    <x v="5"/>
    <s v="Samo za neke planove"/>
    <s v="Nikada"/>
    <s v="manje od 10"/>
    <s v="nijedan"/>
    <s v="0%"/>
    <s v="Da - uvek"/>
    <s v="Uglavnom da"/>
    <s v="20-50"/>
    <s v="manje od 10"/>
    <s v="Preko 30%"/>
    <s v="Da - uvek"/>
    <s v="Uglavnom da"/>
    <s v="10-20"/>
    <s v="manje od 10"/>
    <s v="Od 10 do 30%"/>
    <s v="Samo za neke planove"/>
    <s v="Uglavnom da"/>
    <s v="manje od 10"/>
    <s v="nijedan"/>
    <s v="0%"/>
    <s v="Preko 12"/>
    <s v="Preko 60"/>
    <s v="3-6"/>
    <s v="30-60 dana"/>
    <s v="0-7"/>
    <s v="Do 5"/>
    <s v="Retko"/>
    <s v="Preko 12"/>
    <s v="Preko 60"/>
    <s v="3-6"/>
    <s v="30-60 dana"/>
    <s v="0-7"/>
    <s v="Do 5"/>
    <s v="Nikad"/>
    <s v="Preko 12"/>
    <s v="15-30"/>
    <s v="3-6"/>
    <s v="30-60 dana"/>
    <s v="0-7"/>
    <s v="Do 5"/>
    <s v="Retko"/>
    <s v="6-12"/>
    <s v="15-30"/>
    <s v="3-6"/>
    <s v="30-60 dana"/>
    <s v="0-7"/>
    <s v="Do 5"/>
    <s v="Retko"/>
    <s v="3-6"/>
    <s v="Preko 60"/>
    <s v="Do 3"/>
    <s v="Preko 60 dana"/>
    <s v="0-7"/>
    <s v="Do 5"/>
    <s v="Retko"/>
    <s v="Nikada"/>
    <s v="Nikada"/>
    <s v="Nikada"/>
    <s v="Nikada"/>
    <s v="Nikada"/>
    <s v="Uvek"/>
    <s v="U toku sprovođenja planskih dokumenata prikupljamo primedbe i sugestije direktnih korisnika prostora u neposrednoj komunikaciji"/>
    <m/>
    <m/>
    <m/>
    <m/>
    <m/>
    <s v="Ne organizujemo konsultacije van ranog javnog uvida i javnog uvida"/>
    <m/>
    <s v="Pri poslednjoj izradi izmena i dopuna plana niko od IJO nije kasnio"/>
    <s v="Pri poslednjoj izradi izmena i dopuna plana niko od IJO nije kasnio"/>
    <s v="Pri poslednjoj izradi izmena i dopuna plana niko od IJO nije kasnio"/>
    <n v="2"/>
    <x v="2"/>
    <m/>
    <m/>
    <s v="Nedovoljan broj kadrova u JLS za sprovođenje postupka izrade planova digitalnim putem"/>
    <s v="Nedovoljno obučen kadar u JLS za sprovođenje postupka izrade planova digitalnim putem"/>
    <m/>
    <m/>
    <s v="Adekvatna obuka izvršioca"/>
    <x v="2"/>
    <m/>
    <x v="0"/>
    <s v="U skladu sa ukazanim potrebama"/>
    <n v="5"/>
    <x v="0"/>
    <s v="član Opštinskog veća, koji je dipl. inž. građ."/>
    <x v="1"/>
    <x v="0"/>
    <x v="2"/>
    <s v="hitnost u rešavanja, vanredne situacije i slično"/>
    <x v="0"/>
    <x v="1"/>
    <s v="razmenom elektronske pošte / grupni video poziv u vreme pandemije"/>
    <x v="1"/>
    <m/>
    <x v="0"/>
    <x v="1"/>
    <m/>
    <x v="0"/>
    <s v="Drugo – molimo vas precizirajte u komentaru"/>
    <s v="Nije postojala inicijativa za snimanjem..."/>
    <x v="1"/>
    <x v="1"/>
  </r>
  <r>
    <s v="Knjaževac"/>
    <x v="2"/>
    <x v="0"/>
    <s v="Odeljenje za urbanizam, komunalno stambene i imovinsko pravne poslove, Rukovodilac odeljenja"/>
    <x v="0"/>
    <x v="1"/>
    <x v="1"/>
    <x v="0"/>
    <x v="0"/>
    <s v="Nemamo ovu vrstu plana"/>
    <s v="Nemamo ovru vrstu plana"/>
    <s v="Nemamo ovru vrstu plana"/>
    <s v="Nemamo ovru vrstu plana"/>
    <s v="Nemamo ovru vrstu plana"/>
    <s v="Samo za neke planove"/>
    <s v="Uglavnom da"/>
    <s v="manje od 10"/>
    <s v="manje od 10"/>
    <s v="Od 10 do 30%"/>
    <s v="Samo za neke planove"/>
    <s v="Uglavnom da"/>
    <s v="manje od 10"/>
    <s v="manje od 10"/>
    <s v="Od 10 do 30%"/>
    <s v="Samo za neke planove"/>
    <s v="Uglavnom ne"/>
    <s v="manje od 10"/>
    <s v="nijedan"/>
    <s v="0%"/>
    <s v="Preko 12"/>
    <s v="30-60"/>
    <s v="3-6"/>
    <s v="30-60 dana"/>
    <s v="Duže od 30 dana"/>
    <s v="5-15"/>
    <s v="Retko"/>
    <m/>
    <m/>
    <m/>
    <m/>
    <m/>
    <m/>
    <m/>
    <s v="Preko 12"/>
    <s v="30-60"/>
    <s v="3-6"/>
    <s v="30-60 dana"/>
    <s v="Duže od 30 dana"/>
    <s v="5-15"/>
    <s v="Retko"/>
    <s v="Preko 12"/>
    <s v="30-60"/>
    <s v="3-6"/>
    <s v="30-60 dana"/>
    <s v="Duže od 30 dana"/>
    <s v="5-15"/>
    <s v="Retko"/>
    <s v="3-6"/>
    <s v="15-30"/>
    <s v="Do 3"/>
    <s v="15-30 dana"/>
    <s v="16-30"/>
    <s v="5-15"/>
    <s v="Nikad"/>
    <s v="Nikada"/>
    <s v="Nikada"/>
    <s v="Retko"/>
    <s v="Retko"/>
    <s v="Često"/>
    <s v="Nikada"/>
    <m/>
    <m/>
    <m/>
    <s v="Okrugli stolovi"/>
    <m/>
    <m/>
    <m/>
    <m/>
    <s v="Izvršilac posla je na odmoru do datog roka za popunjavanje Upitnika i ne raspolažem kvalitetnim podacima"/>
    <s v="Izvršilac posla je na odmoru do datog roka za popunjavanje Upitnika i ne raspolažem kvalitetnim podacima"/>
    <s v="Izvršilac posla je na odmoru do datog roka za popunjavanje Upitnika i ne raspolažem kvalitetnim podacima"/>
    <n v="8"/>
    <x v="2"/>
    <m/>
    <m/>
    <m/>
    <m/>
    <m/>
    <s v="Nije usvojen kompletan DKP za teritoriju opštine"/>
    <s v="Usvojen DKP"/>
    <x v="3"/>
    <s v="Kadrovi se vremenom stvaraju, a sada generalno nedostaju. Što pre stvoriti uslove da se ovo dešava, jer nikakve varijante neće dugoročno obezbediti efikasno izvršenje poslova."/>
    <x v="0"/>
    <s v="po potrebi"/>
    <n v="5"/>
    <x v="0"/>
    <s v="Predsednik komisije određen aktom o formiranju, nije zaposlen u Ou i nije glavni urbanista. Manje opštine realno nemaju potrebe da neko obavlja samo poslove glavnog urbaniste"/>
    <x v="1"/>
    <x v="0"/>
    <x v="2"/>
    <s v="vanredna situacija"/>
    <x v="0"/>
    <x v="0"/>
    <m/>
    <x v="1"/>
    <m/>
    <x v="0"/>
    <x v="0"/>
    <m/>
    <x v="0"/>
    <s v="Drugo – molimo vas precizirajte u komentaru"/>
    <s v="Nije bilo inicijativa"/>
    <x v="1"/>
    <x v="1"/>
  </r>
  <r>
    <s v="Tutin"/>
    <x v="1"/>
    <x v="0"/>
    <s v="Odeljenje za urbanizam, imovinsko-pravne i komunalno stambene poslove, poslovi urbanizma"/>
    <x v="0"/>
    <x v="0"/>
    <x v="0"/>
    <x v="3"/>
    <x v="1"/>
    <s v="Nemamo ovu vrstu plana"/>
    <s v="Nemamo ovru vrstu plana"/>
    <s v="Nisamo sprovodili konsultacije"/>
    <s v="Nemamo ovru vrstu plana"/>
    <s v="Nemamo ovru vrstu plana"/>
    <s v="Da - uvek"/>
    <s v="Da – uvek"/>
    <s v="20-50"/>
    <s v="50-100"/>
    <s v="Preko 30%"/>
    <s v="Da - uvek"/>
    <s v="Da – uvek"/>
    <s v="10-20"/>
    <s v="10-20"/>
    <s v="Od 10 do 30%"/>
    <s v="Da - uvek"/>
    <s v="Da – uvek"/>
    <s v="10-20"/>
    <s v="10-20"/>
    <s v="Od 10 do 30%"/>
    <s v="6-12"/>
    <s v="15-30"/>
    <s v="Do 3"/>
    <s v="15-30 dana"/>
    <s v="16-30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15-30"/>
    <s v="Do 3"/>
    <s v="15-30 dana"/>
    <s v="16-30"/>
    <s v="5-15"/>
    <s v="Retko"/>
    <s v="6-12"/>
    <s v="15-30"/>
    <s v="Do 3"/>
    <s v="15-30 dana"/>
    <s v="16-30"/>
    <s v="5-15"/>
    <s v="Retko"/>
    <s v="3-6"/>
    <s v="15-30"/>
    <s v="Do 3"/>
    <s v="15-30 dana"/>
    <s v="8-15"/>
    <s v="Do 5"/>
    <s v="Retko"/>
    <s v="Nikada"/>
    <s v="Nikada"/>
    <s v="Retko"/>
    <s v="Retko"/>
    <s v="Nikada"/>
    <s v="Često"/>
    <s v="PODNOŠENJE PRIMEDBI ZAINTERESOVANIH GRAĐANA PAPIRNIM PUTEM, PREKO PISARNICE"/>
    <m/>
    <m/>
    <m/>
    <m/>
    <m/>
    <m/>
    <s v="PODNOŠENJE PRIMEDBI ZAINTERESOVANIH GRAĐANA PAPIRNIM PUTEM, PREKO PISARNICE"/>
    <s v="JP &quot;PUTEVI SRBIJE&quot;"/>
    <s v="JKP &quot;GRADAC&quot;"/>
    <s v="EPS DISTRIBUCIJA"/>
    <n v="30"/>
    <x v="1"/>
    <m/>
    <m/>
    <m/>
    <m/>
    <s v="Nedovoljno sredstava u budžetu JLS za izradu planova u odgovarajućim formatima"/>
    <m/>
    <s v="POŠTOVANJE ZAKONSKIH PROPISA"/>
    <x v="1"/>
    <m/>
    <x v="2"/>
    <m/>
    <n v="6"/>
    <x v="0"/>
    <s v="zaposleni u jedinici lokalne samouprave"/>
    <x v="1"/>
    <x v="0"/>
    <x v="0"/>
    <m/>
    <x v="2"/>
    <x v="0"/>
    <m/>
    <x v="0"/>
    <m/>
    <x v="0"/>
    <x v="1"/>
    <m/>
    <x v="0"/>
    <s v="Drugo – molimo vas precizirajte u komentaru"/>
    <s v="nije bilo inicijativa za snimanje i uživo prenoošenje sednica Koomisije za planove"/>
    <x v="0"/>
    <x v="0"/>
  </r>
  <r>
    <s v="Petrovac na Mlavi"/>
    <x v="2"/>
    <x v="0"/>
    <s v="Одељење за урбанизам, планирање и развој; послови урбанистичког планирања,техничког регулисања и безбедности саобраћаја"/>
    <x v="0"/>
    <x v="1"/>
    <x v="1"/>
    <x v="0"/>
    <x v="3"/>
    <s v="Nemamo ovu vrstu plana"/>
    <s v="Nemamo ovru vrstu plana"/>
    <s v="Nemamo ovru vrstu plana"/>
    <s v="Nemamo ovru vrstu plana"/>
    <s v="Nemamo ovru vrstu plana"/>
    <s v="Samo za neke planove"/>
    <s v="Uglavnom da"/>
    <s v="manje od 10"/>
    <s v="manje od 10"/>
    <s v="Do 5%"/>
    <s v="Samo za neke planove"/>
    <s v="Uglavnom da"/>
    <s v="manje od 10"/>
    <s v="manje od 10"/>
    <s v="Do 5%"/>
    <s v="Ne - nikada"/>
    <s v="Uglavnom da"/>
    <s v="manje od 10"/>
    <s v="manje od 10"/>
    <s v="Do 5%"/>
    <s v="Preko 12"/>
    <s v="15-30"/>
    <s v="3-6"/>
    <s v="15-30 dana"/>
    <s v="16-30"/>
    <s v="Preko 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6-12"/>
    <s v="15-30"/>
    <s v="Do 3"/>
    <s v="15-30 dana"/>
    <s v="16-30"/>
    <s v="Preko 15"/>
    <s v="Često"/>
    <s v="6-12"/>
    <s v="15-30"/>
    <s v="Do 3"/>
    <s v="15-30 dana"/>
    <s v="16-30"/>
    <s v="5-15"/>
    <s v="Retko"/>
    <s v="3-6"/>
    <s v="15-30"/>
    <s v="Do 3"/>
    <s v="15-30 dana"/>
    <s v="0-7"/>
    <s v="5-15"/>
    <s v="Retko"/>
    <s v="Nikada"/>
    <s v="Retko"/>
    <s v="Retko"/>
    <s v="Nikada"/>
    <s v="Retko"/>
    <s v="Nikada"/>
    <s v="-"/>
    <m/>
    <m/>
    <s v="Okrugli stolovi"/>
    <m/>
    <m/>
    <m/>
    <m/>
    <s v="-"/>
    <s v="-"/>
    <s v="-"/>
    <n v="4"/>
    <x v="2"/>
    <m/>
    <m/>
    <s v="Nedovoljan broj kadrova u JLS za sprovođenje postupka izrade planova digitalnim putem"/>
    <m/>
    <m/>
    <m/>
    <s v="-"/>
    <x v="2"/>
    <m/>
    <x v="2"/>
    <m/>
    <n v="5"/>
    <x v="1"/>
    <m/>
    <x v="1"/>
    <x v="0"/>
    <x v="2"/>
    <s v="covid"/>
    <x v="0"/>
    <x v="0"/>
    <m/>
    <x v="1"/>
    <m/>
    <x v="2"/>
    <x v="0"/>
    <s v="-"/>
    <x v="0"/>
    <s v="Drugo – molimo vas precizirajte u komentaru"/>
    <s v="-"/>
    <x v="0"/>
    <x v="1"/>
  </r>
  <r>
    <s v="Lebane"/>
    <x v="2"/>
    <x v="0"/>
    <s v="Odeljenje za urbanizam, imovinsko-pravne, komunalno-građevinske, stambene i inspekcijskeposlove, Urbanista"/>
    <x v="0"/>
    <x v="0"/>
    <x v="0"/>
    <x v="0"/>
    <x v="3"/>
    <s v="Nemamo ovu vrstu plana"/>
    <s v="Nemamo ovru vrstu plana"/>
    <s v="Nisamo sprovodili konsultacije"/>
    <s v="Nemamo ovru vrstu plana"/>
    <s v="Nemamo ovru vrstu plana"/>
    <s v="Da - uvek"/>
    <s v="Da – uvek"/>
    <s v="10-20"/>
    <s v="manje od 10"/>
    <s v="Do 5%"/>
    <s v="Da - uvek"/>
    <s v="Da – uvek"/>
    <s v="manje od 10"/>
    <s v="manje od 10"/>
    <s v="Do 5%"/>
    <s v="Nemamo ovu vrstu plana"/>
    <s v="Nemamo ovru vrstu plana"/>
    <s v="Nemamo ovru vrstu plana"/>
    <s v="Nemamo ovru vrstu plana"/>
    <s v="Nemamo ovru vrstu plana"/>
    <s v="6-12"/>
    <s v="30-60"/>
    <s v="Do 3"/>
    <s v="Preko 60 dana"/>
    <s v="Duže od 30 dana"/>
    <s v="Do 5"/>
    <s v="Retko"/>
    <s v="6-12"/>
    <s v="30-60"/>
    <s v="Do 3"/>
    <s v="Preko 60 dana"/>
    <s v="Duže od 30 dana"/>
    <s v="Do 5"/>
    <s v="Retko"/>
    <s v="6-12"/>
    <s v="30-60"/>
    <s v="Do 3"/>
    <s v="Preko 60 dana"/>
    <s v="Duže od 30 dana"/>
    <s v="Do 5"/>
    <s v="Retko"/>
    <s v="6-12"/>
    <s v="30-60"/>
    <s v="Do 3"/>
    <s v="Preko 60 dana"/>
    <s v="16-30"/>
    <s v="Do 5"/>
    <s v="Retko"/>
    <s v="3-6"/>
    <s v="30-60"/>
    <s v="Do 3"/>
    <s v="15-30 dana"/>
    <s v="8-15"/>
    <s v="Do 5"/>
    <s v="Retko"/>
    <s v="Nikada"/>
    <s v="Nikada"/>
    <s v="Nikada"/>
    <s v="Uvek"/>
    <s v="Uvek"/>
    <s v="Retko"/>
    <s v="Konsultacije na ranom i javnom uvidu"/>
    <m/>
    <m/>
    <m/>
    <s v="Fokus grupe"/>
    <s v="Prikupljanje predloga putem internet stranice"/>
    <m/>
    <m/>
    <s v="RGZ, prosečno 10 dana"/>
    <s v="Zavod za zaštitu spomenika kulture, prosečno 20 dana"/>
    <m/>
    <n v="0"/>
    <x v="2"/>
    <m/>
    <s v="Nepostojeći proces i standard izrade digitalnih prostornih i urbanističkih planova"/>
    <s v="Nedovoljan broj kadrova u JLS za sprovođenje postupka izrade planova digitalnim putem"/>
    <s v="Nedovoljno obučen kadar u JLS za sprovođenje postupka izrade planova digitalnim putem"/>
    <m/>
    <m/>
    <s v="Tenhicka i kadrovska opremljenost"/>
    <x v="0"/>
    <m/>
    <x v="2"/>
    <m/>
    <n v="5"/>
    <x v="1"/>
    <m/>
    <x v="1"/>
    <x v="0"/>
    <x v="0"/>
    <m/>
    <x v="0"/>
    <x v="0"/>
    <m/>
    <x v="0"/>
    <s v="odgovarajuci softveri za onlajn sastanke"/>
    <x v="0"/>
    <x v="0"/>
    <s v="Tehnicka opremljenost"/>
    <x v="0"/>
    <s v="Drugo – molimo vas precizirajte u komentaru"/>
    <s v="Nema inicijative"/>
    <x v="0"/>
    <x v="0"/>
  </r>
  <r>
    <s v="Veliko Gradište"/>
    <x v="2"/>
    <x v="0"/>
    <s v="Odeljenje za urbanizam i imovinsko-pravne poslove, Rukovodilac Odeljenja"/>
    <x v="0"/>
    <x v="0"/>
    <x v="1"/>
    <x v="0"/>
    <x v="0"/>
    <s v="Nemamo ovu vrstu plana"/>
    <s v="Nemamo ovru vrstu plana"/>
    <s v="Nemamo ovru vrstu plana"/>
    <s v="Nemamo ovru vrstu plana"/>
    <s v="Nemamo ovru vrstu plana"/>
    <s v="Da - uvek"/>
    <s v="Da – uvek"/>
    <s v="manje od 10"/>
    <s v="manje od 10"/>
    <s v="Od 10 do 30%"/>
    <s v="Da - uvek"/>
    <s v="Da – uvek"/>
    <s v="manje od 10"/>
    <s v="manje od 10"/>
    <s v="Od 10 do 30%"/>
    <s v="Da - uvek"/>
    <s v="Da – uvek"/>
    <s v="manje od 10"/>
    <s v="manje od 10"/>
    <s v="Do 5%"/>
    <s v="Preko 12"/>
    <s v="30-60"/>
    <s v="3-6"/>
    <s v="30-60 dana"/>
    <s v="16-30"/>
    <s v="Do 5"/>
    <s v="Nikad"/>
    <s v="3-6"/>
    <s v="Do 15"/>
    <s v="Do 3"/>
    <s v="15-30 dana"/>
    <s v="0-7"/>
    <s v="Do 5"/>
    <s v="Nikad"/>
    <s v="6-12"/>
    <s v="30-60"/>
    <s v="3-6"/>
    <s v="15-30 dana"/>
    <s v="16-30"/>
    <s v="Do 5"/>
    <s v="Nikad"/>
    <s v="3-6"/>
    <s v="30-60"/>
    <s v="Do 3"/>
    <s v="15-30 dana"/>
    <s v="16-30"/>
    <s v="Do 5"/>
    <s v="Nikad"/>
    <s v="3-6"/>
    <s v="Do 15"/>
    <s v="Do 3"/>
    <s v="15-30 dana"/>
    <s v="0-7"/>
    <s v="Do 5"/>
    <s v="Često"/>
    <s v="Retko"/>
    <s v="Nikada"/>
    <s v="Retko"/>
    <s v="Često"/>
    <s v="Često"/>
    <s v="Uvek"/>
    <s v="Dodatno informisanje putem objavljivanja oglasa, bilborda sa naznakom kako dostaviti predloge, mišljenja, sugestije..."/>
    <m/>
    <m/>
    <m/>
    <s v="Fokus grupe"/>
    <s v="Prikupljanje predloga putem internet stranice"/>
    <m/>
    <s v="Pitanje 4 - GUP nemamo, tako da su stavljeni nasumični odgovori"/>
    <s v="JVP Srbijavode, oko 45 dana kašnjenja"/>
    <s v="Lučka kapetanija, oko 30-45 dana kašnjenja"/>
    <s v="Ministarstvo zaštite životne sredine, oko 30 dana kašnjenja"/>
    <n v="20"/>
    <x v="0"/>
    <m/>
    <m/>
    <s v="Nedovoljan broj kadrova u JLS za sprovođenje postupka izrade planova digitalnim putem"/>
    <m/>
    <s v="Nedovoljno sredstava u budžetu JLS za izradu planova u odgovarajućim formatima"/>
    <m/>
    <s v="Da Odeljenje poseduje dovoljan broj lica koja bi radila na navedenim poslovima."/>
    <x v="3"/>
    <s v="Mislim da se mora zaposliti lica koja bi obavljala te poslove, jer nijedno od predloženih rešenja nije održivo."/>
    <x v="0"/>
    <s v="Po potrebi, otprilike na 45 dana."/>
    <n v="5"/>
    <x v="1"/>
    <m/>
    <x v="1"/>
    <x v="0"/>
    <x v="2"/>
    <s v="U hitnim slučajevima, odnosno kad nije moguće sastajanje."/>
    <x v="1"/>
    <x v="0"/>
    <m/>
    <x v="1"/>
    <m/>
    <x v="0"/>
    <x v="0"/>
    <s v="jedino ne postoji mogućnost uživo emitovanja."/>
    <x v="0"/>
    <s v="Drugo – molimo vas precizirajte u komentaru"/>
    <s v="nije imala"/>
    <x v="1"/>
    <x v="0"/>
  </r>
  <r>
    <s v="Temerin"/>
    <x v="0"/>
    <x v="0"/>
    <s v="Odeljenje za urbanizam, Načelnik odeljenja"/>
    <x v="0"/>
    <x v="2"/>
    <x v="0"/>
    <x v="3"/>
    <x v="0"/>
    <s v="Da - uvek"/>
    <s v="Da – uvek"/>
    <s v="manje od 10"/>
    <s v="manje od 10"/>
    <s v="Od 5 do 10%"/>
    <s v="Da - uvek"/>
    <s v="Uglavnom ne"/>
    <s v="10-20"/>
    <s v="manje od 10"/>
    <s v="Od 10 do 30%"/>
    <s v="Da - uvek"/>
    <s v="Uglavnom ne"/>
    <s v="manje od 10"/>
    <s v="manje od 10"/>
    <s v="Od 10 do 30%"/>
    <s v="Da - uvek"/>
    <s v="Uglavnom ne"/>
    <s v="manje od 10"/>
    <s v="manje od 10"/>
    <s v="Do 5%"/>
    <s v="Preko 12"/>
    <s v="Preko 60"/>
    <s v="Preko 6"/>
    <s v="Preko 60 dana"/>
    <s v="0-7"/>
    <s v="Preko 15"/>
    <s v="Često"/>
    <s v="Preko 12"/>
    <s v="Preko 60"/>
    <s v="Preko 6"/>
    <s v="Preko 60 dana"/>
    <s v="0-7"/>
    <s v="Preko 15"/>
    <s v="Često"/>
    <s v="Preko 12"/>
    <s v="Preko 60"/>
    <s v="Preko 6"/>
    <s v="Preko 60 dana"/>
    <s v="0-7"/>
    <s v="Preko 15"/>
    <s v="Često"/>
    <s v="6-12"/>
    <s v="30-60"/>
    <s v="3-6"/>
    <s v="Preko 60 dana"/>
    <s v="0-7"/>
    <s v="Preko 15"/>
    <s v="Često"/>
    <s v="3-6"/>
    <s v="15-30"/>
    <s v="Do 3"/>
    <s v="15-30 dana"/>
    <s v="0-7"/>
    <s v="Do 5"/>
    <s v="Često"/>
    <s v="Retko"/>
    <s v="Nikada"/>
    <s v="Često"/>
    <s v="Često"/>
    <s v="Nikada"/>
    <s v="Uvek"/>
    <s v="x"/>
    <m/>
    <m/>
    <s v="Okrugli stolovi"/>
    <s v="Fokus grupe"/>
    <m/>
    <m/>
    <s v="x"/>
    <s v="Železnice Srbije   60-90 dana"/>
    <s v="x"/>
    <s v="x"/>
    <n v="10"/>
    <x v="1"/>
    <m/>
    <s v="Nepostojeći proces i standard izrade digitalnih prostornih i urbanističkih planova"/>
    <s v="Nedovoljan broj kadrova u JLS za sprovođenje postupka izrade planova digitalnim putem"/>
    <s v="Nedovoljno obučen kadar u JLS za sprovođenje postupka izrade planova digitalnim putem"/>
    <m/>
    <s v="x"/>
    <s v="Preduslovi su da se otklone gore navedene prepreke"/>
    <x v="3"/>
    <s v="x"/>
    <x v="0"/>
    <s v="7-8 puta godisnje"/>
    <n v="9"/>
    <x v="0"/>
    <s v="Član opštinskog veća za poslove Urbanizma"/>
    <x v="1"/>
    <x v="0"/>
    <x v="1"/>
    <s v="x"/>
    <x v="0"/>
    <x v="0"/>
    <m/>
    <x v="1"/>
    <m/>
    <x v="0"/>
    <x v="0"/>
    <s v="ne postoje"/>
    <x v="0"/>
    <s v="Drugo – molimo vas precizirajte u komentaru"/>
    <s v="x"/>
    <x v="1"/>
    <x v="0"/>
  </r>
  <r>
    <s v="Boljevac"/>
    <x v="2"/>
    <x v="0"/>
    <s v="Odeljenje za urbanizam, objedinjenu proceduru, izvršenja i imovinsko pravne poslove; savetnik-urbanista"/>
    <x v="0"/>
    <x v="0"/>
    <x v="1"/>
    <x v="0"/>
    <x v="4"/>
    <s v="Nemamo ovu vrstu plana"/>
    <s v="Nemamo ovru vrstu plana"/>
    <s v="Nemamo ovru vrstu plana"/>
    <s v="Nemamo ovru vrstu plana"/>
    <s v="Nemamo ovru vrstu plana"/>
    <s v="Da - uvek"/>
    <s v="Da – uvek"/>
    <s v="manje od 10"/>
    <s v="manje od 10"/>
    <s v="Od 10 do 30%"/>
    <s v="Da - uvek"/>
    <s v="Uglavnom da"/>
    <s v="manje od 10"/>
    <s v="manje od 10"/>
    <s v="Od 5 do 10%"/>
    <s v="Ne - nikada"/>
    <s v="Uglavnom da"/>
    <s v="Nisamo sprovodili konsultacije"/>
    <s v="nijedan"/>
    <s v="0%"/>
    <s v="Preko 12"/>
    <s v="30-60"/>
    <s v="Preko 6"/>
    <s v="30-60 dana"/>
    <s v="Duže od 30 dana"/>
    <s v="5-15"/>
    <s v="Retko"/>
    <s v="Nemam ovu vrstu plana"/>
    <s v="Nema ovu vrstu plana"/>
    <s v="Nemamo ovu vrstu plana"/>
    <s v="Nemam ovu vrstu plana"/>
    <s v="Nemam ovu vrstu plana"/>
    <s v="Nemam ovu vrstu plana"/>
    <s v="Nemam ovu vrstu plana"/>
    <s v="Preko 12"/>
    <s v="30-60"/>
    <s v="3-6"/>
    <s v="15-30 dana"/>
    <s v="Duže od 30 dana"/>
    <s v="5-15"/>
    <s v="Retko"/>
    <s v="6-12"/>
    <s v="15-30"/>
    <s v="3-6"/>
    <s v="15-30 dana"/>
    <s v="Duže od 30 dana"/>
    <s v="5-15"/>
    <s v="Retko"/>
    <s v="3-6"/>
    <s v="15-30"/>
    <s v="3-6"/>
    <s v="15-30 dana"/>
    <s v="0-7"/>
    <s v="Do 5"/>
    <s v="Često"/>
    <s v="Retko"/>
    <s v="Nikada"/>
    <s v="Retko"/>
    <s v="Često"/>
    <s v="Retko"/>
    <s v="Nikada"/>
    <m/>
    <m/>
    <m/>
    <m/>
    <m/>
    <m/>
    <s v="Ne organizujemo konsultacije van ranog javnog uvida i javnog uvida"/>
    <m/>
    <s v="JP Putevi Srbije. Po zakonu o planiranju i izgradnji dužni su do 15 dana da izdaju uslove ali s obzirom da do ovog trenutka nije uspostavljen sistem elektronske razmene dokumenata u vezi izrade planova, kasne sa dostavljanjem uslova i do 10 dana od predviđenog roka."/>
    <s v="JVP Srbijavode. Po zakonu o planiranju i izgradnji dužni su do 15 dana da izdaju uslove ali s obzirom da do ovog trenutka nije uspostavljen sistem elektronske razmene dokumenata u vezi izrade planova, kasne sa dostavljanjem uslova i do 10 dana od predviđenog roka."/>
    <s v="JP Srbija šume"/>
    <n v="10"/>
    <x v="2"/>
    <m/>
    <m/>
    <s v="Nedovoljan broj kadrova u JLS za sprovođenje postupka izrade planova digitalnim putem"/>
    <s v="Nedovoljno obučen kadar u JLS za sprovođenje postupka izrade planova digitalnim putem"/>
    <m/>
    <m/>
    <s v="Veliki broj jedinica lokalne samouprave nema dovoljno sredstva za uspostavljanje GIS sistema. Tu je potrebno angažovati i lica koji će raditi na održavanju sistema a pre toga ih obučiti ukoliko ne postoji obučen kadar. Takođe, potrebni su i odgovarajući softweri sa licencom."/>
    <x v="2"/>
    <m/>
    <x v="0"/>
    <s v="U zavisnosti od dinamike izrade planskih dokumenata i urbanističkih projekata. Poslovnikom Komisije nije definisan broj zasedanja Komisije. Ponekad u toku meseca zasedaju 3-4 Komisije pa zatim narednih meseci ne bude ni jedne sednice."/>
    <n v="5"/>
    <x v="0"/>
    <s v="Predsednik Komisije za planove imenovan Odlukom o formiranju Komisije. Opštine, po Zakonu o planiranju i izgradnji, nisu u obavezi da imaju Glavnog urbanistu"/>
    <x v="1"/>
    <x v="0"/>
    <x v="0"/>
    <m/>
    <x v="0"/>
    <x v="2"/>
    <m/>
    <x v="1"/>
    <m/>
    <x v="1"/>
    <x v="0"/>
    <m/>
    <x v="0"/>
    <s v="Drugo – molimo vas precizirajte u komentaru"/>
    <s v="Nije bilo inicijativa"/>
    <x v="1"/>
    <x v="0"/>
  </r>
  <r>
    <s v="Kanjiža"/>
    <x v="0"/>
    <x v="0"/>
    <s v="Odeljenje za građevinske poslove, poslovi urbanizma"/>
    <x v="0"/>
    <x v="0"/>
    <x v="1"/>
    <x v="0"/>
    <x v="3"/>
    <s v="Ne - nikada"/>
    <s v="Nikada"/>
    <s v="manje od 10"/>
    <s v="nijedan"/>
    <s v="0%"/>
    <s v="Da - uvek"/>
    <s v="Da – uvek"/>
    <s v="manje od 10"/>
    <s v="manje od 10"/>
    <s v="Do 5%"/>
    <s v="Da - uvek"/>
    <s v="Da – uvek"/>
    <s v="manje od 10"/>
    <s v="nijedan"/>
    <s v="0%"/>
    <s v="Da - uvek"/>
    <s v="Da – uvek"/>
    <s v="manje od 10"/>
    <s v="nijedan"/>
    <s v="0%"/>
    <s v="6-12"/>
    <s v="30-60"/>
    <s v="Do 3"/>
    <s v="30-60 dana"/>
    <s v="0-7"/>
    <s v="5-15"/>
    <s v="Retko"/>
    <s v="6-12"/>
    <s v="30-60"/>
    <s v="Do 3"/>
    <s v="30-60 dana"/>
    <s v="0-7"/>
    <s v="5-15"/>
    <s v="Nikad"/>
    <s v="6-12"/>
    <s v="30-60"/>
    <s v="Do 3"/>
    <s v="30-60 dana"/>
    <s v="0-7"/>
    <s v="5-15"/>
    <s v="Retko"/>
    <s v="6-12"/>
    <s v="30-60"/>
    <s v="Do 3"/>
    <s v="30-60 dana"/>
    <s v="0-7"/>
    <s v="5-15"/>
    <s v="Nikad"/>
    <s v="6-12"/>
    <s v="15-30"/>
    <s v="Do 3"/>
    <s v="30-60 dana"/>
    <s v="0-7"/>
    <s v="5-15"/>
    <s v="Retko"/>
    <s v="Retko"/>
    <s v="Retko"/>
    <s v="Retko"/>
    <s v="Često"/>
    <s v="Često"/>
    <s v="Nikada"/>
    <s v="-"/>
    <m/>
    <m/>
    <s v="Okrugli stolovi"/>
    <s v="Fokus grupe"/>
    <s v="Prikupljanje predloga putem internet stranice"/>
    <m/>
    <m/>
    <s v="-"/>
    <s v="-"/>
    <s v="-"/>
    <n v="8"/>
    <x v="0"/>
    <m/>
    <m/>
    <s v="Nedovoljan broj kadrova u JLS za sprovođenje postupka izrade planova digitalnim putem"/>
    <s v="Nedovoljno obučen kadar u JLS za sprovođenje postupka izrade planova digitalnim putem"/>
    <s v="Nedovoljno sredstava u budžetu JLS za izradu planova u odgovarajućim formatima"/>
    <m/>
    <s v="-"/>
    <x v="1"/>
    <m/>
    <x v="0"/>
    <s v="tri puta godišnje"/>
    <n v="6"/>
    <x v="0"/>
    <s v="Penzionisani glavni urbanista"/>
    <x v="1"/>
    <x v="0"/>
    <x v="0"/>
    <m/>
    <x v="3"/>
    <x v="0"/>
    <m/>
    <x v="1"/>
    <m/>
    <x v="0"/>
    <x v="1"/>
    <m/>
    <x v="0"/>
    <s v="Drugo – molimo vas precizirajte u komentaru"/>
    <s v="Niko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5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3" rowHeaderCaption="Odgovor" colHeaderCaption="Broj JLS">
  <location ref="B353:B354" firstHeaderRow="1" firstDataRow="1" firstDataCol="0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Items count="1">
    <i/>
  </colItems>
  <dataFields count="1">
    <dataField name="Ukupan broj članova u 71 JLS" fld="94" baseField="0" baseItem="0"/>
  </dataFields>
  <formats count="25">
    <format dxfId="24">
      <pivotArea outline="0" collapsedLevelsAreSubtotals="1" fieldPosition="0"/>
    </format>
    <format dxfId="23">
      <pivotArea dataOnly="0" labelOnly="1" grandCol="1" outline="0" fieldPosition="0"/>
    </format>
    <format dxfId="22">
      <pivotArea outline="0" collapsedLevelsAreSubtotals="1" fieldPosition="0"/>
    </format>
    <format dxfId="21">
      <pivotArea dataOnly="0" labelOnly="1" grandCol="1" outline="0" fieldPosition="0"/>
    </format>
    <format dxfId="20">
      <pivotArea type="origin" dataOnly="0" labelOnly="1" outline="0" fieldPosition="0"/>
    </format>
    <format dxfId="19">
      <pivotArea field="2" type="button" dataOnly="0" labelOnly="1" outline="0"/>
    </format>
    <format dxfId="18">
      <pivotArea type="topRight" dataOnly="0" labelOnly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field="82" type="button" dataOnly="0" labelOnly="1" outline="0"/>
    </format>
    <format dxfId="14">
      <pivotArea field="82" type="button" dataOnly="0" labelOnly="1" outline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82" type="button" dataOnly="0" labelOnly="1" outline="0"/>
    </format>
    <format dxfId="10">
      <pivotArea dataOnly="0" labelOnly="1" grandRow="1" outline="0" fieldPosition="0"/>
    </format>
    <format dxfId="9">
      <pivotArea field="90" type="button" dataOnly="0" labelOnly="1" outline="0"/>
    </format>
    <format dxfId="8">
      <pivotArea field="90" type="button" dataOnly="0" labelOnly="1" outline="0"/>
    </format>
    <format dxfId="7">
      <pivotArea field="90" type="button" dataOnly="0" labelOnly="1" outline="0"/>
    </format>
    <format dxfId="6">
      <pivotArea field="92" type="button" dataOnly="0" labelOnly="1" outline="0"/>
    </format>
    <format dxfId="5">
      <pivotArea dataOnly="0" labelOnly="1" outline="0" axis="axisValues" fieldPosition="0"/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37" rowHeaderCaption="Odgovor" colHeaderCaption="Broj JLS">
  <location ref="B506:C509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multipleItemSelectionAllowed="1" showAll="0">
      <items count="5">
        <item n="Drugo lice" h="1" x="0"/>
        <item h="1" x="1"/>
        <item x="2"/>
        <item x="3"/>
        <item t="default"/>
      </items>
    </pivotField>
    <pivotField showAll="0"/>
    <pivotField showAll="0">
      <items count="5">
        <item x="0"/>
        <item x="3"/>
        <item x="2"/>
        <item x="1"/>
        <item t="default"/>
      </items>
    </pivotField>
    <pivotField showAll="0">
      <items count="3">
        <item n="Da, ima Poslovnih o radu" x="0"/>
        <item n="Ne, nema Poslovnih o radu" x="1"/>
        <item t="default"/>
      </items>
    </pivotField>
    <pivotField showAll="0">
      <items count="4">
        <item n="Da, predviđene su elektronske sednice" x="0"/>
        <item n="DA predviđene su elektronske sednice ali samo u određenim slučajevima" x="2"/>
        <item n="NE, nisu predviđene el. Sednice" x="1"/>
        <item t="default"/>
      </items>
    </pivotField>
    <pivotField showAll="0"/>
    <pivotField showAll="0">
      <items count="5">
        <item x="2"/>
        <item x="3"/>
        <item x="0"/>
        <item x="1"/>
        <item t="default"/>
      </items>
    </pivotField>
    <pivotField showAll="0">
      <items count="6">
        <item n="Drugo" x="1"/>
        <item x="3"/>
        <item x="2"/>
        <item x="0"/>
        <item x="4"/>
        <item t="default"/>
      </items>
    </pivotField>
    <pivotField showAll="0"/>
    <pivotField showAll="0">
      <items count="4">
        <item n="Ima svih uslova" x="1"/>
        <item n="Nema uslova" x="0"/>
        <item x="2"/>
        <item t="default"/>
      </items>
    </pivotField>
    <pivotField showAll="0"/>
    <pivotField showAll="0">
      <items count="4">
        <item n="DA snima se svaka sednica" x="2"/>
        <item n="DA snimaju se pojedine sednice" x="1"/>
        <item n="NE, ne snimaju se sednice" x="0"/>
        <item t="default"/>
      </items>
    </pivotField>
    <pivotField showAll="0">
      <items count="3">
        <item n="DA, postoje svi uslovi" x="1"/>
        <item n="Ne, ne postoje svi uslovi" x="0"/>
        <item t="default"/>
      </items>
    </pivotField>
    <pivotField showAll="0"/>
    <pivotField axis="axisRow" dataField="1" showAll="0">
      <items count="3">
        <item n="DA, bilo je inicijativa" x="1"/>
        <item n="NE, nije bilo inicijativa" x="0"/>
        <item t="default"/>
      </items>
    </pivotField>
    <pivotField showAll="0"/>
    <pivotField showAll="0"/>
    <pivotField showAll="0"/>
    <pivotField showAll="0"/>
  </pivotFields>
  <rowFields count="1">
    <field x="109"/>
  </rowFields>
  <rowItems count="3">
    <i>
      <x/>
    </i>
    <i>
      <x v="1"/>
    </i>
    <i t="grand">
      <x/>
    </i>
  </rowItems>
  <colItems count="1">
    <i/>
  </colItems>
  <dataFields count="1">
    <dataField name="% JLS" fld="109" subtotal="count" showDataAs="percentOfCol" baseField="109" baseItem="0" numFmtId="9"/>
  </dataFields>
  <formats count="78">
    <format dxfId="518">
      <pivotArea outline="0" collapsedLevelsAreSubtotals="1" fieldPosition="0"/>
    </format>
    <format dxfId="517">
      <pivotArea dataOnly="0" labelOnly="1" grandCol="1" outline="0" fieldPosition="0"/>
    </format>
    <format dxfId="516">
      <pivotArea outline="0" collapsedLevelsAreSubtotals="1" fieldPosition="0"/>
    </format>
    <format dxfId="515">
      <pivotArea dataOnly="0" labelOnly="1" grandCol="1" outline="0" fieldPosition="0"/>
    </format>
    <format dxfId="514">
      <pivotArea type="origin" dataOnly="0" labelOnly="1" outline="0" fieldPosition="0"/>
    </format>
    <format dxfId="513">
      <pivotArea field="2" type="button" dataOnly="0" labelOnly="1" outline="0"/>
    </format>
    <format dxfId="512">
      <pivotArea type="topRight" dataOnly="0" labelOnly="1" outline="0" fieldPosition="0"/>
    </format>
    <format dxfId="511">
      <pivotArea grandRow="1" outline="0" collapsedLevelsAreSubtotals="1" fieldPosition="0"/>
    </format>
    <format dxfId="510">
      <pivotArea dataOnly="0" labelOnly="1" grandRow="1" outline="0" fieldPosition="0"/>
    </format>
    <format dxfId="509">
      <pivotArea field="82" type="button" dataOnly="0" labelOnly="1" outline="0"/>
    </format>
    <format dxfId="508">
      <pivotArea field="82" type="button" dataOnly="0" labelOnly="1" outline="0"/>
    </format>
    <format dxfId="507">
      <pivotArea type="all" dataOnly="0" outline="0" fieldPosition="0"/>
    </format>
    <format dxfId="506">
      <pivotArea outline="0" collapsedLevelsAreSubtotals="1" fieldPosition="0"/>
    </format>
    <format dxfId="505">
      <pivotArea field="82" type="button" dataOnly="0" labelOnly="1" outline="0"/>
    </format>
    <format dxfId="504">
      <pivotArea dataOnly="0" labelOnly="1" grandRow="1" outline="0" fieldPosition="0"/>
    </format>
    <format dxfId="503">
      <pivotArea field="90" type="button" dataOnly="0" labelOnly="1" outline="0"/>
    </format>
    <format dxfId="502">
      <pivotArea field="90" type="button" dataOnly="0" labelOnly="1" outline="0"/>
    </format>
    <format dxfId="501">
      <pivotArea field="90" type="button" dataOnly="0" labelOnly="1" outline="0"/>
    </format>
    <format dxfId="500">
      <pivotArea field="92" type="button" dataOnly="0" labelOnly="1" outline="0"/>
    </format>
    <format dxfId="499">
      <pivotArea dataOnly="0" labelOnly="1" outline="0" axis="axisValues" fieldPosition="0"/>
    </format>
    <format dxfId="498">
      <pivotArea type="all" dataOnly="0" outline="0" fieldPosition="0"/>
    </format>
    <format dxfId="497">
      <pivotArea outline="0" collapsedLevelsAreSubtotals="1" fieldPosition="0"/>
    </format>
    <format dxfId="496">
      <pivotArea dataOnly="0" labelOnly="1" outline="0" axis="axisValues" fieldPosition="0"/>
    </format>
    <format dxfId="495">
      <pivotArea outline="0" collapsedLevelsAreSubtotals="1" fieldPosition="0"/>
    </format>
    <format dxfId="494">
      <pivotArea dataOnly="0" labelOnly="1" outline="0" axis="axisValues" fieldPosition="0"/>
    </format>
    <format dxfId="493">
      <pivotArea field="95" type="button" dataOnly="0" labelOnly="1" outline="0"/>
    </format>
    <format dxfId="492">
      <pivotArea dataOnly="0" labelOnly="1" outline="0" axis="axisValues" fieldPosition="0"/>
    </format>
    <format dxfId="491">
      <pivotArea field="95" type="button" dataOnly="0" labelOnly="1" outline="0"/>
    </format>
    <format dxfId="490">
      <pivotArea dataOnly="0" labelOnly="1" outline="0" axis="axisValues" fieldPosition="0"/>
    </format>
    <format dxfId="489">
      <pivotArea field="95" type="button" dataOnly="0" labelOnly="1" outline="0"/>
    </format>
    <format dxfId="488">
      <pivotArea dataOnly="0" labelOnly="1" outline="0" axis="axisValues" fieldPosition="0"/>
    </format>
    <format dxfId="487">
      <pivotArea grandRow="1" outline="0" collapsedLevelsAreSubtotals="1" fieldPosition="0"/>
    </format>
    <format dxfId="486">
      <pivotArea dataOnly="0" labelOnly="1" grandRow="1" outline="0" fieldPosition="0"/>
    </format>
    <format dxfId="485">
      <pivotArea field="97" type="button" dataOnly="0" labelOnly="1" outline="0"/>
    </format>
    <format dxfId="484">
      <pivotArea dataOnly="0" labelOnly="1" outline="0" axis="axisValues" fieldPosition="0"/>
    </format>
    <format dxfId="483">
      <pivotArea field="97" type="button" dataOnly="0" labelOnly="1" outline="0"/>
    </format>
    <format dxfId="482">
      <pivotArea dataOnly="0" labelOnly="1" outline="0" axis="axisValues" fieldPosition="0"/>
    </format>
    <format dxfId="481">
      <pivotArea field="97" type="button" dataOnly="0" labelOnly="1" outline="0"/>
    </format>
    <format dxfId="480">
      <pivotArea dataOnly="0" labelOnly="1" outline="0" axis="axisValues" fieldPosition="0"/>
    </format>
    <format dxfId="479">
      <pivotArea field="98" type="button" dataOnly="0" labelOnly="1" outline="0"/>
    </format>
    <format dxfId="478">
      <pivotArea dataOnly="0" labelOnly="1" outline="0" axis="axisValues" fieldPosition="0"/>
    </format>
    <format dxfId="477">
      <pivotArea field="98" type="button" dataOnly="0" labelOnly="1" outline="0"/>
    </format>
    <format dxfId="476">
      <pivotArea dataOnly="0" labelOnly="1" outline="0" axis="axisValues" fieldPosition="0"/>
    </format>
    <format dxfId="475">
      <pivotArea field="98" type="button" dataOnly="0" labelOnly="1" outline="0"/>
    </format>
    <format dxfId="474">
      <pivotArea field="99" type="button" dataOnly="0" labelOnly="1" outline="0"/>
    </format>
    <format dxfId="473">
      <pivotArea field="99" type="button" dataOnly="0" labelOnly="1" outline="0"/>
    </format>
    <format dxfId="472">
      <pivotArea field="99" type="button" dataOnly="0" labelOnly="1" outline="0"/>
    </format>
    <format dxfId="471">
      <pivotArea field="101" type="button" dataOnly="0" labelOnly="1" outline="0"/>
    </format>
    <format dxfId="470">
      <pivotArea dataOnly="0" labelOnly="1" outline="0" axis="axisValues" fieldPosition="0"/>
    </format>
    <format dxfId="469">
      <pivotArea field="101" type="button" dataOnly="0" labelOnly="1" outline="0"/>
    </format>
    <format dxfId="468">
      <pivotArea field="101" type="button" dataOnly="0" labelOnly="1" outline="0"/>
    </format>
    <format dxfId="467">
      <pivotArea field="102" type="button" dataOnly="0" labelOnly="1" outline="0"/>
    </format>
    <format dxfId="466">
      <pivotArea field="102" type="button" dataOnly="0" labelOnly="1" outline="0"/>
    </format>
    <format dxfId="465">
      <pivotArea field="102" type="button" dataOnly="0" labelOnly="1" outline="0"/>
    </format>
    <format dxfId="464">
      <pivotArea field="104" type="button" dataOnly="0" labelOnly="1" outline="0"/>
    </format>
    <format dxfId="463">
      <pivotArea field="104" type="button" dataOnly="0" labelOnly="1" outline="0"/>
    </format>
    <format dxfId="462">
      <pivotArea field="104" type="button" dataOnly="0" labelOnly="1" outline="0"/>
    </format>
    <format dxfId="461">
      <pivotArea field="106" type="button" dataOnly="0" labelOnly="1" outline="0"/>
    </format>
    <format dxfId="460">
      <pivotArea dataOnly="0" labelOnly="1" outline="0" axis="axisValues" fieldPosition="0"/>
    </format>
    <format dxfId="459">
      <pivotArea field="106" type="button" dataOnly="0" labelOnly="1" outline="0"/>
    </format>
    <format dxfId="458">
      <pivotArea dataOnly="0" labelOnly="1" outline="0" axis="axisValues" fieldPosition="0"/>
    </format>
    <format dxfId="457">
      <pivotArea field="106" type="button" dataOnly="0" labelOnly="1" outline="0"/>
    </format>
    <format dxfId="456">
      <pivotArea dataOnly="0" labelOnly="1" outline="0" axis="axisValues" fieldPosition="0"/>
    </format>
    <format dxfId="455">
      <pivotArea field="107" type="button" dataOnly="0" labelOnly="1" outline="0"/>
    </format>
    <format dxfId="454">
      <pivotArea dataOnly="0" labelOnly="1" outline="0" axis="axisValues" fieldPosition="0"/>
    </format>
    <format dxfId="453">
      <pivotArea field="107" type="button" dataOnly="0" labelOnly="1" outline="0"/>
    </format>
    <format dxfId="452">
      <pivotArea dataOnly="0" labelOnly="1" outline="0" axis="axisValues" fieldPosition="0"/>
    </format>
    <format dxfId="451">
      <pivotArea field="107" type="button" dataOnly="0" labelOnly="1" outline="0"/>
    </format>
    <format dxfId="450">
      <pivotArea outline="0" fieldPosition="0">
        <references count="1">
          <reference field="4294967294" count="1">
            <x v="0"/>
          </reference>
        </references>
      </pivotArea>
    </format>
    <format dxfId="449">
      <pivotArea field="109" type="button" dataOnly="0" labelOnly="1" outline="0" axis="axisRow" fieldPosition="0"/>
    </format>
    <format dxfId="448">
      <pivotArea dataOnly="0" labelOnly="1" outline="0" axis="axisValues" fieldPosition="0"/>
    </format>
    <format dxfId="447">
      <pivotArea field="109" type="button" dataOnly="0" labelOnly="1" outline="0" axis="axisRow" fieldPosition="0"/>
    </format>
    <format dxfId="446">
      <pivotArea dataOnly="0" labelOnly="1" outline="0" axis="axisValues" fieldPosition="0"/>
    </format>
    <format dxfId="445">
      <pivotArea field="109" type="button" dataOnly="0" labelOnly="1" outline="0" axis="axisRow" fieldPosition="0"/>
    </format>
    <format dxfId="444">
      <pivotArea dataOnly="0" labelOnly="1" outline="0" axis="axisValues" fieldPosition="0"/>
    </format>
    <format dxfId="443">
      <pivotArea field="109" type="button" dataOnly="0" labelOnly="1" outline="0" axis="axisRow" fieldPosition="0"/>
    </format>
    <format dxfId="442">
      <pivotArea dataOnly="0" labelOnly="1" outline="0" axis="axisValues" fieldPosition="0"/>
    </format>
    <format dxfId="441">
      <pivotArea outline="0" collapsedLevelsAreSubtotals="1" fieldPosition="0"/>
    </format>
  </formats>
  <chartFormats count="3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>
      <pivotArea type="data" outline="0" fieldPosition="0">
        <references count="2">
          <reference field="4294967294" count="1" selected="0">
            <x v="0"/>
          </reference>
          <reference field="109" count="1" selected="0">
            <x v="1"/>
          </reference>
        </references>
      </pivotArea>
    </chartFormat>
    <chartFormat chart="36" format="2">
      <pivotArea type="data" outline="0" fieldPosition="0">
        <references count="2">
          <reference field="4294967294" count="1" selected="0">
            <x v="0"/>
          </reference>
          <reference field="109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name="PivotTable12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2" rowHeaderCaption="Region" colHeaderCaption="Broj JLS">
  <location ref="B24:C29" firstHeaderRow="1" firstDataRow="1" firstDataCol="1"/>
  <pivotFields count="114">
    <pivotField showAll="0"/>
    <pivotField axis="axisRow" dataField="1"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   " fld="1" subtotal="count" showDataAs="percentOfCol" baseField="1" baseItem="0" numFmtId="9"/>
  </dataFields>
  <formats count="11">
    <format dxfId="529">
      <pivotArea outline="0" collapsedLevelsAreSubtotals="1" fieldPosition="0"/>
    </format>
    <format dxfId="528">
      <pivotArea dataOnly="0" labelOnly="1" grandCol="1" outline="0" fieldPosition="0"/>
    </format>
    <format dxfId="527">
      <pivotArea outline="0" collapsedLevelsAreSubtotals="1" fieldPosition="0"/>
    </format>
    <format dxfId="526">
      <pivotArea dataOnly="0" labelOnly="1" grandCol="1" outline="0" fieldPosition="0"/>
    </format>
    <format dxfId="525">
      <pivotArea type="origin" dataOnly="0" labelOnly="1" outline="0" fieldPosition="0"/>
    </format>
    <format dxfId="524">
      <pivotArea field="2" type="button" dataOnly="0" labelOnly="1" outline="0"/>
    </format>
    <format dxfId="523">
      <pivotArea type="topRight" dataOnly="0" labelOnly="1" outline="0" fieldPosition="0"/>
    </format>
    <format dxfId="522">
      <pivotArea grandRow="1" outline="0" collapsedLevelsAreSubtotals="1" fieldPosition="0"/>
    </format>
    <format dxfId="521">
      <pivotArea dataOnly="0" labelOnly="1" grandRow="1" outline="0" fieldPosition="0"/>
    </format>
    <format dxfId="520">
      <pivotArea outline="0" fieldPosition="0">
        <references count="1">
          <reference field="4294967294" count="1">
            <x v="0"/>
          </reference>
        </references>
      </pivotArea>
    </format>
    <format dxfId="519">
      <pivotArea outline="0" collapsedLevelsAreSubtotals="1" fieldPosition="0"/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name="PivotTable24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5" rowHeaderCaption="Odgovor" colHeaderCaption="Broj JLS">
  <location ref="B333:C339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axis="axisRow" dataField="1" showAll="0" sortType="descending">
      <items count="6">
        <item n="Drugo" x="0"/>
        <item x="1"/>
        <item x="3"/>
        <item x="2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2"/>
  </rowFields>
  <rowItems count="6">
    <i>
      <x/>
    </i>
    <i>
      <x v="3"/>
    </i>
    <i>
      <x v="1"/>
    </i>
    <i>
      <x v="4"/>
    </i>
    <i>
      <x v="2"/>
    </i>
    <i t="grand">
      <x/>
    </i>
  </rowItems>
  <colItems count="1">
    <i/>
  </colItems>
  <dataFields count="1">
    <dataField name="% JLS" fld="92" subtotal="count" showDataAs="percentOfCol" baseField="92" baseItem="0" numFmtId="9"/>
  </dataFields>
  <formats count="24">
    <format dxfId="553">
      <pivotArea outline="0" collapsedLevelsAreSubtotals="1" fieldPosition="0"/>
    </format>
    <format dxfId="552">
      <pivotArea dataOnly="0" labelOnly="1" grandCol="1" outline="0" fieldPosition="0"/>
    </format>
    <format dxfId="551">
      <pivotArea outline="0" collapsedLevelsAreSubtotals="1" fieldPosition="0"/>
    </format>
    <format dxfId="550">
      <pivotArea dataOnly="0" labelOnly="1" grandCol="1" outline="0" fieldPosition="0"/>
    </format>
    <format dxfId="549">
      <pivotArea type="origin" dataOnly="0" labelOnly="1" outline="0" fieldPosition="0"/>
    </format>
    <format dxfId="548">
      <pivotArea field="2" type="button" dataOnly="0" labelOnly="1" outline="0"/>
    </format>
    <format dxfId="547">
      <pivotArea type="topRight" dataOnly="0" labelOnly="1" outline="0" fieldPosition="0"/>
    </format>
    <format dxfId="546">
      <pivotArea grandRow="1" outline="0" collapsedLevelsAreSubtotals="1" fieldPosition="0"/>
    </format>
    <format dxfId="545">
      <pivotArea dataOnly="0" labelOnly="1" grandRow="1" outline="0" fieldPosition="0"/>
    </format>
    <format dxfId="544">
      <pivotArea field="82" type="button" dataOnly="0" labelOnly="1" outline="0"/>
    </format>
    <format dxfId="543">
      <pivotArea field="82" type="button" dataOnly="0" labelOnly="1" outline="0"/>
    </format>
    <format dxfId="542">
      <pivotArea type="all" dataOnly="0" outline="0" fieldPosition="0"/>
    </format>
    <format dxfId="541">
      <pivotArea outline="0" collapsedLevelsAreSubtotals="1" fieldPosition="0"/>
    </format>
    <format dxfId="540">
      <pivotArea field="82" type="button" dataOnly="0" labelOnly="1" outline="0"/>
    </format>
    <format dxfId="539">
      <pivotArea dataOnly="0" labelOnly="1" grandRow="1" outline="0" fieldPosition="0"/>
    </format>
    <format dxfId="538">
      <pivotArea field="90" type="button" dataOnly="0" labelOnly="1" outline="0"/>
    </format>
    <format dxfId="537">
      <pivotArea field="90" type="button" dataOnly="0" labelOnly="1" outline="0"/>
    </format>
    <format dxfId="536">
      <pivotArea field="90" type="button" dataOnly="0" labelOnly="1" outline="0"/>
    </format>
    <format dxfId="535">
      <pivotArea outline="0" fieldPosition="0">
        <references count="1">
          <reference field="4294967294" count="1">
            <x v="0"/>
          </reference>
        </references>
      </pivotArea>
    </format>
    <format dxfId="534">
      <pivotArea outline="0" collapsedLevelsAreSubtotals="1" fieldPosition="0"/>
    </format>
    <format dxfId="533">
      <pivotArea field="92" type="button" dataOnly="0" labelOnly="1" outline="0" axis="axisRow" fieldPosition="0"/>
    </format>
    <format dxfId="532">
      <pivotArea dataOnly="0" labelOnly="1" outline="0" axis="axisValues" fieldPosition="0"/>
    </format>
    <format dxfId="531">
      <pivotArea collapsedLevelsAreSubtotals="1" fieldPosition="0">
        <references count="1">
          <reference field="92" count="1">
            <x v="0"/>
          </reference>
        </references>
      </pivotArea>
    </format>
    <format dxfId="530">
      <pivotArea dataOnly="0" labelOnly="1" fieldPosition="0">
        <references count="1">
          <reference field="92" count="1">
            <x v="0"/>
          </reference>
        </references>
      </pivotArea>
    </format>
  </formats>
  <chartFormats count="1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92" count="1" selected="0">
            <x v="0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92" count="1" selected="0">
            <x v="3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92" count="1" selected="0">
            <x v="1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92" count="1" selected="0">
            <x v="4"/>
          </reference>
        </references>
      </pivotArea>
    </chartFormat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92" count="1" selected="0">
            <x v="0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92" count="1" selected="0">
            <x v="3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92" count="1" selected="0">
            <x v="1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92" count="1" selected="0">
            <x v="4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92" count="1" selected="0">
            <x v="2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9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25" rowHeaderCaption="Odgovor" colHeaderCaption="Broj JLS">
  <location ref="B456:C460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multipleItemSelectionAllowed="1" showAll="0">
      <items count="5">
        <item n="Drugo lice" h="1" x="0"/>
        <item h="1" x="1"/>
        <item x="2"/>
        <item x="3"/>
        <item t="default"/>
      </items>
    </pivotField>
    <pivotField showAll="0"/>
    <pivotField showAll="0">
      <items count="5">
        <item x="0"/>
        <item x="3"/>
        <item x="2"/>
        <item x="1"/>
        <item t="default"/>
      </items>
    </pivotField>
    <pivotField showAll="0">
      <items count="3">
        <item n="Da, ima Poslovnih o radu" x="0"/>
        <item n="Ne, nema Poslovnih o radu" x="1"/>
        <item t="default"/>
      </items>
    </pivotField>
    <pivotField showAll="0">
      <items count="4">
        <item n="Da, predviđene su elektronske sednice" x="0"/>
        <item n="DA predviđene su elektronske sednice ali samo u određenim slučajevima" x="2"/>
        <item n="NE, nisu predviđene el. Sednice" x="1"/>
        <item t="default"/>
      </items>
    </pivotField>
    <pivotField showAll="0"/>
    <pivotField showAll="0">
      <items count="5">
        <item x="2"/>
        <item x="3"/>
        <item x="0"/>
        <item x="1"/>
        <item t="default"/>
      </items>
    </pivotField>
    <pivotField showAll="0">
      <items count="6">
        <item n="Drugo" x="1"/>
        <item x="3"/>
        <item x="2"/>
        <item x="0"/>
        <item x="4"/>
        <item t="default"/>
      </items>
    </pivotField>
    <pivotField showAll="0"/>
    <pivotField axis="axisRow" dataField="1" showAll="0">
      <items count="4">
        <item n="Ima svih uslova" x="1"/>
        <item n="Nema uslova"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4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% JLS" fld="104" subtotal="count" showDataAs="percentOfCol" baseField="104" baseItem="0" numFmtId="9"/>
  </dataFields>
  <formats count="61">
    <format dxfId="614">
      <pivotArea outline="0" collapsedLevelsAreSubtotals="1" fieldPosition="0"/>
    </format>
    <format dxfId="613">
      <pivotArea dataOnly="0" labelOnly="1" grandCol="1" outline="0" fieldPosition="0"/>
    </format>
    <format dxfId="612">
      <pivotArea outline="0" collapsedLevelsAreSubtotals="1" fieldPosition="0"/>
    </format>
    <format dxfId="611">
      <pivotArea dataOnly="0" labelOnly="1" grandCol="1" outline="0" fieldPosition="0"/>
    </format>
    <format dxfId="610">
      <pivotArea type="origin" dataOnly="0" labelOnly="1" outline="0" fieldPosition="0"/>
    </format>
    <format dxfId="609">
      <pivotArea field="2" type="button" dataOnly="0" labelOnly="1" outline="0"/>
    </format>
    <format dxfId="608">
      <pivotArea type="topRight" dataOnly="0" labelOnly="1" outline="0" fieldPosition="0"/>
    </format>
    <format dxfId="607">
      <pivotArea grandRow="1" outline="0" collapsedLevelsAreSubtotals="1" fieldPosition="0"/>
    </format>
    <format dxfId="606">
      <pivotArea dataOnly="0" labelOnly="1" grandRow="1" outline="0" fieldPosition="0"/>
    </format>
    <format dxfId="605">
      <pivotArea field="82" type="button" dataOnly="0" labelOnly="1" outline="0"/>
    </format>
    <format dxfId="604">
      <pivotArea field="82" type="button" dataOnly="0" labelOnly="1" outline="0"/>
    </format>
    <format dxfId="603">
      <pivotArea type="all" dataOnly="0" outline="0" fieldPosition="0"/>
    </format>
    <format dxfId="602">
      <pivotArea outline="0" collapsedLevelsAreSubtotals="1" fieldPosition="0"/>
    </format>
    <format dxfId="601">
      <pivotArea field="82" type="button" dataOnly="0" labelOnly="1" outline="0"/>
    </format>
    <format dxfId="600">
      <pivotArea dataOnly="0" labelOnly="1" grandRow="1" outline="0" fieldPosition="0"/>
    </format>
    <format dxfId="599">
      <pivotArea field="90" type="button" dataOnly="0" labelOnly="1" outline="0"/>
    </format>
    <format dxfId="598">
      <pivotArea field="90" type="button" dataOnly="0" labelOnly="1" outline="0"/>
    </format>
    <format dxfId="597">
      <pivotArea field="90" type="button" dataOnly="0" labelOnly="1" outline="0"/>
    </format>
    <format dxfId="596">
      <pivotArea field="92" type="button" dataOnly="0" labelOnly="1" outline="0"/>
    </format>
    <format dxfId="595">
      <pivotArea dataOnly="0" labelOnly="1" outline="0" axis="axisValues" fieldPosition="0"/>
    </format>
    <format dxfId="594">
      <pivotArea type="all" dataOnly="0" outline="0" fieldPosition="0"/>
    </format>
    <format dxfId="593">
      <pivotArea outline="0" collapsedLevelsAreSubtotals="1" fieldPosition="0"/>
    </format>
    <format dxfId="592">
      <pivotArea dataOnly="0" labelOnly="1" outline="0" axis="axisValues" fieldPosition="0"/>
    </format>
    <format dxfId="591">
      <pivotArea outline="0" collapsedLevelsAreSubtotals="1" fieldPosition="0"/>
    </format>
    <format dxfId="590">
      <pivotArea dataOnly="0" labelOnly="1" outline="0" axis="axisValues" fieldPosition="0"/>
    </format>
    <format dxfId="589">
      <pivotArea field="95" type="button" dataOnly="0" labelOnly="1" outline="0"/>
    </format>
    <format dxfId="588">
      <pivotArea dataOnly="0" labelOnly="1" outline="0" axis="axisValues" fieldPosition="0"/>
    </format>
    <format dxfId="587">
      <pivotArea field="95" type="button" dataOnly="0" labelOnly="1" outline="0"/>
    </format>
    <format dxfId="586">
      <pivotArea dataOnly="0" labelOnly="1" outline="0" axis="axisValues" fieldPosition="0"/>
    </format>
    <format dxfId="585">
      <pivotArea field="95" type="button" dataOnly="0" labelOnly="1" outline="0"/>
    </format>
    <format dxfId="584">
      <pivotArea dataOnly="0" labelOnly="1" outline="0" axis="axisValues" fieldPosition="0"/>
    </format>
    <format dxfId="583">
      <pivotArea grandRow="1" outline="0" collapsedLevelsAreSubtotals="1" fieldPosition="0"/>
    </format>
    <format dxfId="582">
      <pivotArea dataOnly="0" labelOnly="1" grandRow="1" outline="0" fieldPosition="0"/>
    </format>
    <format dxfId="581">
      <pivotArea field="97" type="button" dataOnly="0" labelOnly="1" outline="0"/>
    </format>
    <format dxfId="580">
      <pivotArea dataOnly="0" labelOnly="1" outline="0" axis="axisValues" fieldPosition="0"/>
    </format>
    <format dxfId="579">
      <pivotArea field="97" type="button" dataOnly="0" labelOnly="1" outline="0"/>
    </format>
    <format dxfId="578">
      <pivotArea dataOnly="0" labelOnly="1" outline="0" axis="axisValues" fieldPosition="0"/>
    </format>
    <format dxfId="577">
      <pivotArea field="97" type="button" dataOnly="0" labelOnly="1" outline="0"/>
    </format>
    <format dxfId="576">
      <pivotArea dataOnly="0" labelOnly="1" outline="0" axis="axisValues" fieldPosition="0"/>
    </format>
    <format dxfId="575">
      <pivotArea field="98" type="button" dataOnly="0" labelOnly="1" outline="0"/>
    </format>
    <format dxfId="574">
      <pivotArea dataOnly="0" labelOnly="1" outline="0" axis="axisValues" fieldPosition="0"/>
    </format>
    <format dxfId="573">
      <pivotArea field="98" type="button" dataOnly="0" labelOnly="1" outline="0"/>
    </format>
    <format dxfId="572">
      <pivotArea dataOnly="0" labelOnly="1" outline="0" axis="axisValues" fieldPosition="0"/>
    </format>
    <format dxfId="571">
      <pivotArea field="98" type="button" dataOnly="0" labelOnly="1" outline="0"/>
    </format>
    <format dxfId="570">
      <pivotArea field="99" type="button" dataOnly="0" labelOnly="1" outline="0"/>
    </format>
    <format dxfId="569">
      <pivotArea field="99" type="button" dataOnly="0" labelOnly="1" outline="0"/>
    </format>
    <format dxfId="568">
      <pivotArea field="99" type="button" dataOnly="0" labelOnly="1" outline="0"/>
    </format>
    <format dxfId="567">
      <pivotArea field="101" type="button" dataOnly="0" labelOnly="1" outline="0"/>
    </format>
    <format dxfId="566">
      <pivotArea dataOnly="0" labelOnly="1" outline="0" axis="axisValues" fieldPosition="0"/>
    </format>
    <format dxfId="565">
      <pivotArea field="101" type="button" dataOnly="0" labelOnly="1" outline="0"/>
    </format>
    <format dxfId="564">
      <pivotArea dataOnly="0" labelOnly="1" outline="0" axis="axisValues" fieldPosition="0"/>
    </format>
    <format dxfId="563">
      <pivotArea field="101" type="button" dataOnly="0" labelOnly="1" outline="0"/>
    </format>
    <format dxfId="562">
      <pivotArea dataOnly="0" labelOnly="1" outline="0" axis="axisValues" fieldPosition="0"/>
    </format>
    <format dxfId="561">
      <pivotArea field="102" type="button" dataOnly="0" labelOnly="1" outline="0"/>
    </format>
    <format dxfId="560">
      <pivotArea field="102" type="button" dataOnly="0" labelOnly="1" outline="0"/>
    </format>
    <format dxfId="559">
      <pivotArea field="102" type="button" dataOnly="0" labelOnly="1" outline="0"/>
    </format>
    <format dxfId="558">
      <pivotArea outline="0" fieldPosition="0">
        <references count="1">
          <reference field="4294967294" count="1">
            <x v="0"/>
          </reference>
        </references>
      </pivotArea>
    </format>
    <format dxfId="557">
      <pivotArea field="104" type="button" dataOnly="0" labelOnly="1" outline="0" axis="axisRow" fieldPosition="0"/>
    </format>
    <format dxfId="556">
      <pivotArea field="104" type="button" dataOnly="0" labelOnly="1" outline="0" axis="axisRow" fieldPosition="0"/>
    </format>
    <format dxfId="555">
      <pivotArea field="104" type="button" dataOnly="0" labelOnly="1" outline="0" axis="axisRow" fieldPosition="0"/>
    </format>
    <format dxfId="554">
      <pivotArea outline="0" collapsedLevelsAreSubtotals="1" fieldPosition="0"/>
    </format>
  </formats>
  <chartFormats count="4">
    <chartFormat chart="2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4" format="1">
      <pivotArea type="data" outline="0" fieldPosition="0">
        <references count="2">
          <reference field="4294967294" count="1" selected="0">
            <x v="0"/>
          </reference>
          <reference field="104" count="1" selected="0">
            <x v="0"/>
          </reference>
        </references>
      </pivotArea>
    </chartFormat>
    <chartFormat chart="24" format="2">
      <pivotArea type="data" outline="0" fieldPosition="0">
        <references count="2">
          <reference field="4294967294" count="1" selected="0">
            <x v="0"/>
          </reference>
          <reference field="104" count="1" selected="0">
            <x v="1"/>
          </reference>
        </references>
      </pivotArea>
    </chartFormat>
    <chartFormat chart="24" format="3">
      <pivotArea type="data" outline="0" fieldPosition="0">
        <references count="2">
          <reference field="4294967294" count="1" selected="0">
            <x v="0"/>
          </reference>
          <reference field="10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33" rowHeaderCaption="Odgovor" colHeaderCaption="Broj JLS">
  <location ref="B489:C492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multipleItemSelectionAllowed="1" showAll="0">
      <items count="5">
        <item n="Drugo lice" h="1" x="0"/>
        <item h="1" x="1"/>
        <item x="2"/>
        <item x="3"/>
        <item t="default"/>
      </items>
    </pivotField>
    <pivotField showAll="0"/>
    <pivotField showAll="0">
      <items count="5">
        <item x="0"/>
        <item x="3"/>
        <item x="2"/>
        <item x="1"/>
        <item t="default"/>
      </items>
    </pivotField>
    <pivotField showAll="0">
      <items count="3">
        <item n="Da, ima Poslovnih o radu" x="0"/>
        <item n="Ne, nema Poslovnih o radu" x="1"/>
        <item t="default"/>
      </items>
    </pivotField>
    <pivotField showAll="0">
      <items count="4">
        <item n="Da, predviđene su elektronske sednice" x="0"/>
        <item n="DA predviđene su elektronske sednice ali samo u određenim slučajevima" x="2"/>
        <item n="NE, nisu predviđene el. Sednice" x="1"/>
        <item t="default"/>
      </items>
    </pivotField>
    <pivotField showAll="0"/>
    <pivotField showAll="0">
      <items count="5">
        <item x="2"/>
        <item x="3"/>
        <item x="0"/>
        <item x="1"/>
        <item t="default"/>
      </items>
    </pivotField>
    <pivotField showAll="0">
      <items count="6">
        <item n="Drugo" x="1"/>
        <item x="3"/>
        <item x="2"/>
        <item x="0"/>
        <item x="4"/>
        <item t="default"/>
      </items>
    </pivotField>
    <pivotField showAll="0"/>
    <pivotField showAll="0">
      <items count="4">
        <item n="Ima svih uslova" x="1"/>
        <item n="Nema uslova" x="0"/>
        <item x="2"/>
        <item t="default"/>
      </items>
    </pivotField>
    <pivotField showAll="0"/>
    <pivotField showAll="0">
      <items count="4">
        <item n="DA snima se svaka sednica" x="2"/>
        <item n="DA snimaju se pojedine sednice" x="1"/>
        <item n="NE, ne snimaju se sednice" x="0"/>
        <item t="default"/>
      </items>
    </pivotField>
    <pivotField axis="axisRow" dataField="1" showAll="0">
      <items count="3">
        <item n="DA, postoje svi uslovi" x="1"/>
        <item n="Ne, ne postoje svi uslovi"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07"/>
  </rowFields>
  <rowItems count="3">
    <i>
      <x/>
    </i>
    <i>
      <x v="1"/>
    </i>
    <i t="grand">
      <x/>
    </i>
  </rowItems>
  <colItems count="1">
    <i/>
  </colItems>
  <dataFields count="1">
    <dataField name="% JLS" fld="107" subtotal="count" showDataAs="percentOfCol" baseField="107" baseItem="0" numFmtId="9"/>
  </dataFields>
  <formats count="71">
    <format dxfId="685">
      <pivotArea outline="0" collapsedLevelsAreSubtotals="1" fieldPosition="0"/>
    </format>
    <format dxfId="684">
      <pivotArea dataOnly="0" labelOnly="1" grandCol="1" outline="0" fieldPosition="0"/>
    </format>
    <format dxfId="683">
      <pivotArea outline="0" collapsedLevelsAreSubtotals="1" fieldPosition="0"/>
    </format>
    <format dxfId="682">
      <pivotArea dataOnly="0" labelOnly="1" grandCol="1" outline="0" fieldPosition="0"/>
    </format>
    <format dxfId="681">
      <pivotArea type="origin" dataOnly="0" labelOnly="1" outline="0" fieldPosition="0"/>
    </format>
    <format dxfId="680">
      <pivotArea field="2" type="button" dataOnly="0" labelOnly="1" outline="0"/>
    </format>
    <format dxfId="679">
      <pivotArea type="topRight" dataOnly="0" labelOnly="1" outline="0" fieldPosition="0"/>
    </format>
    <format dxfId="678">
      <pivotArea grandRow="1" outline="0" collapsedLevelsAreSubtotals="1" fieldPosition="0"/>
    </format>
    <format dxfId="677">
      <pivotArea dataOnly="0" labelOnly="1" grandRow="1" outline="0" fieldPosition="0"/>
    </format>
    <format dxfId="676">
      <pivotArea field="82" type="button" dataOnly="0" labelOnly="1" outline="0"/>
    </format>
    <format dxfId="675">
      <pivotArea field="82" type="button" dataOnly="0" labelOnly="1" outline="0"/>
    </format>
    <format dxfId="674">
      <pivotArea type="all" dataOnly="0" outline="0" fieldPosition="0"/>
    </format>
    <format dxfId="673">
      <pivotArea outline="0" collapsedLevelsAreSubtotals="1" fieldPosition="0"/>
    </format>
    <format dxfId="672">
      <pivotArea field="82" type="button" dataOnly="0" labelOnly="1" outline="0"/>
    </format>
    <format dxfId="671">
      <pivotArea dataOnly="0" labelOnly="1" grandRow="1" outline="0" fieldPosition="0"/>
    </format>
    <format dxfId="670">
      <pivotArea field="90" type="button" dataOnly="0" labelOnly="1" outline="0"/>
    </format>
    <format dxfId="669">
      <pivotArea field="90" type="button" dataOnly="0" labelOnly="1" outline="0"/>
    </format>
    <format dxfId="668">
      <pivotArea field="90" type="button" dataOnly="0" labelOnly="1" outline="0"/>
    </format>
    <format dxfId="667">
      <pivotArea field="92" type="button" dataOnly="0" labelOnly="1" outline="0"/>
    </format>
    <format dxfId="666">
      <pivotArea dataOnly="0" labelOnly="1" outline="0" axis="axisValues" fieldPosition="0"/>
    </format>
    <format dxfId="665">
      <pivotArea type="all" dataOnly="0" outline="0" fieldPosition="0"/>
    </format>
    <format dxfId="664">
      <pivotArea outline="0" collapsedLevelsAreSubtotals="1" fieldPosition="0"/>
    </format>
    <format dxfId="663">
      <pivotArea dataOnly="0" labelOnly="1" outline="0" axis="axisValues" fieldPosition="0"/>
    </format>
    <format dxfId="662">
      <pivotArea outline="0" collapsedLevelsAreSubtotals="1" fieldPosition="0"/>
    </format>
    <format dxfId="661">
      <pivotArea dataOnly="0" labelOnly="1" outline="0" axis="axisValues" fieldPosition="0"/>
    </format>
    <format dxfId="660">
      <pivotArea field="95" type="button" dataOnly="0" labelOnly="1" outline="0"/>
    </format>
    <format dxfId="659">
      <pivotArea dataOnly="0" labelOnly="1" outline="0" axis="axisValues" fieldPosition="0"/>
    </format>
    <format dxfId="658">
      <pivotArea field="95" type="button" dataOnly="0" labelOnly="1" outline="0"/>
    </format>
    <format dxfId="657">
      <pivotArea dataOnly="0" labelOnly="1" outline="0" axis="axisValues" fieldPosition="0"/>
    </format>
    <format dxfId="656">
      <pivotArea field="95" type="button" dataOnly="0" labelOnly="1" outline="0"/>
    </format>
    <format dxfId="655">
      <pivotArea dataOnly="0" labelOnly="1" outline="0" axis="axisValues" fieldPosition="0"/>
    </format>
    <format dxfId="654">
      <pivotArea grandRow="1" outline="0" collapsedLevelsAreSubtotals="1" fieldPosition="0"/>
    </format>
    <format dxfId="653">
      <pivotArea dataOnly="0" labelOnly="1" grandRow="1" outline="0" fieldPosition="0"/>
    </format>
    <format dxfId="652">
      <pivotArea field="97" type="button" dataOnly="0" labelOnly="1" outline="0"/>
    </format>
    <format dxfId="651">
      <pivotArea dataOnly="0" labelOnly="1" outline="0" axis="axisValues" fieldPosition="0"/>
    </format>
    <format dxfId="650">
      <pivotArea field="97" type="button" dataOnly="0" labelOnly="1" outline="0"/>
    </format>
    <format dxfId="649">
      <pivotArea dataOnly="0" labelOnly="1" outline="0" axis="axisValues" fieldPosition="0"/>
    </format>
    <format dxfId="648">
      <pivotArea field="97" type="button" dataOnly="0" labelOnly="1" outline="0"/>
    </format>
    <format dxfId="647">
      <pivotArea dataOnly="0" labelOnly="1" outline="0" axis="axisValues" fieldPosition="0"/>
    </format>
    <format dxfId="646">
      <pivotArea field="98" type="button" dataOnly="0" labelOnly="1" outline="0"/>
    </format>
    <format dxfId="645">
      <pivotArea dataOnly="0" labelOnly="1" outline="0" axis="axisValues" fieldPosition="0"/>
    </format>
    <format dxfId="644">
      <pivotArea field="98" type="button" dataOnly="0" labelOnly="1" outline="0"/>
    </format>
    <format dxfId="643">
      <pivotArea dataOnly="0" labelOnly="1" outline="0" axis="axisValues" fieldPosition="0"/>
    </format>
    <format dxfId="642">
      <pivotArea field="98" type="button" dataOnly="0" labelOnly="1" outline="0"/>
    </format>
    <format dxfId="641">
      <pivotArea field="99" type="button" dataOnly="0" labelOnly="1" outline="0"/>
    </format>
    <format dxfId="640">
      <pivotArea field="99" type="button" dataOnly="0" labelOnly="1" outline="0"/>
    </format>
    <format dxfId="639">
      <pivotArea field="99" type="button" dataOnly="0" labelOnly="1" outline="0"/>
    </format>
    <format dxfId="638">
      <pivotArea field="101" type="button" dataOnly="0" labelOnly="1" outline="0"/>
    </format>
    <format dxfId="637">
      <pivotArea dataOnly="0" labelOnly="1" outline="0" axis="axisValues" fieldPosition="0"/>
    </format>
    <format dxfId="636">
      <pivotArea field="101" type="button" dataOnly="0" labelOnly="1" outline="0"/>
    </format>
    <format dxfId="635">
      <pivotArea field="101" type="button" dataOnly="0" labelOnly="1" outline="0"/>
    </format>
    <format dxfId="634">
      <pivotArea field="102" type="button" dataOnly="0" labelOnly="1" outline="0"/>
    </format>
    <format dxfId="633">
      <pivotArea field="102" type="button" dataOnly="0" labelOnly="1" outline="0"/>
    </format>
    <format dxfId="632">
      <pivotArea field="102" type="button" dataOnly="0" labelOnly="1" outline="0"/>
    </format>
    <format dxfId="631">
      <pivotArea field="104" type="button" dataOnly="0" labelOnly="1" outline="0"/>
    </format>
    <format dxfId="630">
      <pivotArea field="104" type="button" dataOnly="0" labelOnly="1" outline="0"/>
    </format>
    <format dxfId="629">
      <pivotArea field="104" type="button" dataOnly="0" labelOnly="1" outline="0"/>
    </format>
    <format dxfId="628">
      <pivotArea field="106" type="button" dataOnly="0" labelOnly="1" outline="0"/>
    </format>
    <format dxfId="627">
      <pivotArea dataOnly="0" labelOnly="1" outline="0" axis="axisValues" fieldPosition="0"/>
    </format>
    <format dxfId="626">
      <pivotArea field="106" type="button" dataOnly="0" labelOnly="1" outline="0"/>
    </format>
    <format dxfId="625">
      <pivotArea dataOnly="0" labelOnly="1" outline="0" axis="axisValues" fieldPosition="0"/>
    </format>
    <format dxfId="624">
      <pivotArea field="106" type="button" dataOnly="0" labelOnly="1" outline="0"/>
    </format>
    <format dxfId="623">
      <pivotArea dataOnly="0" labelOnly="1" outline="0" axis="axisValues" fieldPosition="0"/>
    </format>
    <format dxfId="622">
      <pivotArea outline="0" fieldPosition="0">
        <references count="1">
          <reference field="4294967294" count="1">
            <x v="0"/>
          </reference>
        </references>
      </pivotArea>
    </format>
    <format dxfId="621">
      <pivotArea field="107" type="button" dataOnly="0" labelOnly="1" outline="0" axis="axisRow" fieldPosition="0"/>
    </format>
    <format dxfId="620">
      <pivotArea dataOnly="0" labelOnly="1" outline="0" axis="axisValues" fieldPosition="0"/>
    </format>
    <format dxfId="619">
      <pivotArea field="107" type="button" dataOnly="0" labelOnly="1" outline="0" axis="axisRow" fieldPosition="0"/>
    </format>
    <format dxfId="618">
      <pivotArea dataOnly="0" labelOnly="1" outline="0" axis="axisValues" fieldPosition="0"/>
    </format>
    <format dxfId="617">
      <pivotArea field="107" type="button" dataOnly="0" labelOnly="1" outline="0" axis="axisRow" fieldPosition="0"/>
    </format>
    <format dxfId="616">
      <pivotArea dataOnly="0" labelOnly="1" outline="0" axis="axisValues" fieldPosition="0"/>
    </format>
    <format dxfId="615">
      <pivotArea outline="0" collapsedLevelsAreSubtotals="1" fieldPosition="0"/>
    </format>
  </formats>
  <chartFormats count="3">
    <chartFormat chart="3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2" format="1">
      <pivotArea type="data" outline="0" fieldPosition="0">
        <references count="2">
          <reference field="4294967294" count="1" selected="0">
            <x v="0"/>
          </reference>
          <reference field="107" count="1" selected="0">
            <x v="1"/>
          </reference>
        </references>
      </pivotArea>
    </chartFormat>
    <chartFormat chart="32" format="2">
      <pivotArea type="data" outline="0" fieldPosition="0">
        <references count="2">
          <reference field="4294967294" count="1" selected="0">
            <x v="0"/>
          </reference>
          <reference field="107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name="PivotTable9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40" rowHeaderCaption="Odgovor" colHeaderCaption="Broj JLS">
  <location ref="B523:C526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multipleItemSelectionAllowed="1" showAll="0">
      <items count="5">
        <item n="Drugo lice" h="1" x="0"/>
        <item h="1" x="1"/>
        <item x="2"/>
        <item x="3"/>
        <item t="default"/>
      </items>
    </pivotField>
    <pivotField showAll="0"/>
    <pivotField showAll="0">
      <items count="5">
        <item x="0"/>
        <item x="3"/>
        <item x="2"/>
        <item x="1"/>
        <item t="default"/>
      </items>
    </pivotField>
    <pivotField showAll="0">
      <items count="3">
        <item n="Da, ima Poslovnih o radu" x="0"/>
        <item n="Ne, nema Poslovnih o radu" x="1"/>
        <item t="default"/>
      </items>
    </pivotField>
    <pivotField showAll="0">
      <items count="4">
        <item n="Da, predviđene su elektronske sednice" x="0"/>
        <item n="DA predviđene su elektronske sednice ali samo u određenim slučajevima" x="2"/>
        <item n="NE, nisu predviđene el. Sednice" x="1"/>
        <item t="default"/>
      </items>
    </pivotField>
    <pivotField showAll="0"/>
    <pivotField showAll="0">
      <items count="5">
        <item x="2"/>
        <item x="3"/>
        <item x="0"/>
        <item x="1"/>
        <item t="default"/>
      </items>
    </pivotField>
    <pivotField showAll="0">
      <items count="6">
        <item n="Drugo" x="1"/>
        <item x="3"/>
        <item x="2"/>
        <item x="0"/>
        <item x="4"/>
        <item t="default"/>
      </items>
    </pivotField>
    <pivotField showAll="0"/>
    <pivotField showAll="0">
      <items count="4">
        <item n="Ima svih uslova" x="1"/>
        <item n="Nema uslova" x="0"/>
        <item x="2"/>
        <item t="default"/>
      </items>
    </pivotField>
    <pivotField showAll="0"/>
    <pivotField showAll="0">
      <items count="4">
        <item n="DA snima se svaka sednica" x="2"/>
        <item n="DA snimaju se pojedine sednice" x="1"/>
        <item n="NE, ne snimaju se sednice" x="0"/>
        <item t="default"/>
      </items>
    </pivotField>
    <pivotField showAll="0">
      <items count="3">
        <item n="DA, postoje svi uslovi" x="1"/>
        <item n="Ne, ne postoje svi uslovi" x="0"/>
        <item t="default"/>
      </items>
    </pivotField>
    <pivotField showAll="0"/>
    <pivotField showAll="0">
      <items count="3">
        <item n="DA, bilo je inicijativa" x="1"/>
        <item n="NE, nije bilo inicijativa" x="0"/>
        <item t="default"/>
      </items>
    </pivotField>
    <pivotField showAll="0"/>
    <pivotField showAll="0"/>
    <pivotField axis="axisRow" dataField="1" showAll="0">
      <items count="3">
        <item n="DA, bilo je zastoja" x="0"/>
        <item n="NE, nije bilo zastoja" x="1"/>
        <item t="default"/>
      </items>
    </pivotField>
    <pivotField showAll="0"/>
  </pivotFields>
  <rowFields count="1">
    <field x="112"/>
  </rowFields>
  <rowItems count="3">
    <i>
      <x/>
    </i>
    <i>
      <x v="1"/>
    </i>
    <i t="grand">
      <x/>
    </i>
  </rowItems>
  <colItems count="1">
    <i/>
  </colItems>
  <dataFields count="1">
    <dataField name="% JLS" fld="112" subtotal="count" showDataAs="percentOfCol" baseField="112" baseItem="0" numFmtId="9"/>
  </dataFields>
  <formats count="83">
    <format dxfId="768">
      <pivotArea outline="0" collapsedLevelsAreSubtotals="1" fieldPosition="0"/>
    </format>
    <format dxfId="767">
      <pivotArea dataOnly="0" labelOnly="1" grandCol="1" outline="0" fieldPosition="0"/>
    </format>
    <format dxfId="766">
      <pivotArea outline="0" collapsedLevelsAreSubtotals="1" fieldPosition="0"/>
    </format>
    <format dxfId="765">
      <pivotArea dataOnly="0" labelOnly="1" grandCol="1" outline="0" fieldPosition="0"/>
    </format>
    <format dxfId="764">
      <pivotArea type="origin" dataOnly="0" labelOnly="1" outline="0" fieldPosition="0"/>
    </format>
    <format dxfId="763">
      <pivotArea field="2" type="button" dataOnly="0" labelOnly="1" outline="0"/>
    </format>
    <format dxfId="762">
      <pivotArea type="topRight" dataOnly="0" labelOnly="1" outline="0" fieldPosition="0"/>
    </format>
    <format dxfId="761">
      <pivotArea grandRow="1" outline="0" collapsedLevelsAreSubtotals="1" fieldPosition="0"/>
    </format>
    <format dxfId="760">
      <pivotArea dataOnly="0" labelOnly="1" grandRow="1" outline="0" fieldPosition="0"/>
    </format>
    <format dxfId="759">
      <pivotArea field="82" type="button" dataOnly="0" labelOnly="1" outline="0"/>
    </format>
    <format dxfId="758">
      <pivotArea field="82" type="button" dataOnly="0" labelOnly="1" outline="0"/>
    </format>
    <format dxfId="757">
      <pivotArea type="all" dataOnly="0" outline="0" fieldPosition="0"/>
    </format>
    <format dxfId="756">
      <pivotArea outline="0" collapsedLevelsAreSubtotals="1" fieldPosition="0"/>
    </format>
    <format dxfId="755">
      <pivotArea field="82" type="button" dataOnly="0" labelOnly="1" outline="0"/>
    </format>
    <format dxfId="754">
      <pivotArea dataOnly="0" labelOnly="1" grandRow="1" outline="0" fieldPosition="0"/>
    </format>
    <format dxfId="753">
      <pivotArea field="90" type="button" dataOnly="0" labelOnly="1" outline="0"/>
    </format>
    <format dxfId="752">
      <pivotArea field="90" type="button" dataOnly="0" labelOnly="1" outline="0"/>
    </format>
    <format dxfId="751">
      <pivotArea field="90" type="button" dataOnly="0" labelOnly="1" outline="0"/>
    </format>
    <format dxfId="750">
      <pivotArea field="92" type="button" dataOnly="0" labelOnly="1" outline="0"/>
    </format>
    <format dxfId="749">
      <pivotArea dataOnly="0" labelOnly="1" outline="0" axis="axisValues" fieldPosition="0"/>
    </format>
    <format dxfId="748">
      <pivotArea type="all" dataOnly="0" outline="0" fieldPosition="0"/>
    </format>
    <format dxfId="747">
      <pivotArea outline="0" collapsedLevelsAreSubtotals="1" fieldPosition="0"/>
    </format>
    <format dxfId="746">
      <pivotArea dataOnly="0" labelOnly="1" outline="0" axis="axisValues" fieldPosition="0"/>
    </format>
    <format dxfId="745">
      <pivotArea outline="0" collapsedLevelsAreSubtotals="1" fieldPosition="0"/>
    </format>
    <format dxfId="744">
      <pivotArea dataOnly="0" labelOnly="1" outline="0" axis="axisValues" fieldPosition="0"/>
    </format>
    <format dxfId="743">
      <pivotArea field="95" type="button" dataOnly="0" labelOnly="1" outline="0"/>
    </format>
    <format dxfId="742">
      <pivotArea dataOnly="0" labelOnly="1" outline="0" axis="axisValues" fieldPosition="0"/>
    </format>
    <format dxfId="741">
      <pivotArea field="95" type="button" dataOnly="0" labelOnly="1" outline="0"/>
    </format>
    <format dxfId="740">
      <pivotArea dataOnly="0" labelOnly="1" outline="0" axis="axisValues" fieldPosition="0"/>
    </format>
    <format dxfId="739">
      <pivotArea field="95" type="button" dataOnly="0" labelOnly="1" outline="0"/>
    </format>
    <format dxfId="738">
      <pivotArea dataOnly="0" labelOnly="1" outline="0" axis="axisValues" fieldPosition="0"/>
    </format>
    <format dxfId="737">
      <pivotArea grandRow="1" outline="0" collapsedLevelsAreSubtotals="1" fieldPosition="0"/>
    </format>
    <format dxfId="736">
      <pivotArea dataOnly="0" labelOnly="1" grandRow="1" outline="0" fieldPosition="0"/>
    </format>
    <format dxfId="735">
      <pivotArea field="97" type="button" dataOnly="0" labelOnly="1" outline="0"/>
    </format>
    <format dxfId="734">
      <pivotArea dataOnly="0" labelOnly="1" outline="0" axis="axisValues" fieldPosition="0"/>
    </format>
    <format dxfId="733">
      <pivotArea field="97" type="button" dataOnly="0" labelOnly="1" outline="0"/>
    </format>
    <format dxfId="732">
      <pivotArea dataOnly="0" labelOnly="1" outline="0" axis="axisValues" fieldPosition="0"/>
    </format>
    <format dxfId="731">
      <pivotArea field="97" type="button" dataOnly="0" labelOnly="1" outline="0"/>
    </format>
    <format dxfId="730">
      <pivotArea dataOnly="0" labelOnly="1" outline="0" axis="axisValues" fieldPosition="0"/>
    </format>
    <format dxfId="729">
      <pivotArea field="98" type="button" dataOnly="0" labelOnly="1" outline="0"/>
    </format>
    <format dxfId="728">
      <pivotArea dataOnly="0" labelOnly="1" outline="0" axis="axisValues" fieldPosition="0"/>
    </format>
    <format dxfId="727">
      <pivotArea field="98" type="button" dataOnly="0" labelOnly="1" outline="0"/>
    </format>
    <format dxfId="726">
      <pivotArea dataOnly="0" labelOnly="1" outline="0" axis="axisValues" fieldPosition="0"/>
    </format>
    <format dxfId="725">
      <pivotArea field="98" type="button" dataOnly="0" labelOnly="1" outline="0"/>
    </format>
    <format dxfId="724">
      <pivotArea field="99" type="button" dataOnly="0" labelOnly="1" outline="0"/>
    </format>
    <format dxfId="723">
      <pivotArea field="99" type="button" dataOnly="0" labelOnly="1" outline="0"/>
    </format>
    <format dxfId="722">
      <pivotArea field="99" type="button" dataOnly="0" labelOnly="1" outline="0"/>
    </format>
    <format dxfId="721">
      <pivotArea field="101" type="button" dataOnly="0" labelOnly="1" outline="0"/>
    </format>
    <format dxfId="720">
      <pivotArea dataOnly="0" labelOnly="1" outline="0" axis="axisValues" fieldPosition="0"/>
    </format>
    <format dxfId="719">
      <pivotArea field="101" type="button" dataOnly="0" labelOnly="1" outline="0"/>
    </format>
    <format dxfId="718">
      <pivotArea field="101" type="button" dataOnly="0" labelOnly="1" outline="0"/>
    </format>
    <format dxfId="717">
      <pivotArea field="102" type="button" dataOnly="0" labelOnly="1" outline="0"/>
    </format>
    <format dxfId="716">
      <pivotArea field="102" type="button" dataOnly="0" labelOnly="1" outline="0"/>
    </format>
    <format dxfId="715">
      <pivotArea field="102" type="button" dataOnly="0" labelOnly="1" outline="0"/>
    </format>
    <format dxfId="714">
      <pivotArea field="104" type="button" dataOnly="0" labelOnly="1" outline="0"/>
    </format>
    <format dxfId="713">
      <pivotArea field="104" type="button" dataOnly="0" labelOnly="1" outline="0"/>
    </format>
    <format dxfId="712">
      <pivotArea field="104" type="button" dataOnly="0" labelOnly="1" outline="0"/>
    </format>
    <format dxfId="711">
      <pivotArea field="106" type="button" dataOnly="0" labelOnly="1" outline="0"/>
    </format>
    <format dxfId="710">
      <pivotArea dataOnly="0" labelOnly="1" outline="0" axis="axisValues" fieldPosition="0"/>
    </format>
    <format dxfId="709">
      <pivotArea field="106" type="button" dataOnly="0" labelOnly="1" outline="0"/>
    </format>
    <format dxfId="708">
      <pivotArea dataOnly="0" labelOnly="1" outline="0" axis="axisValues" fieldPosition="0"/>
    </format>
    <format dxfId="707">
      <pivotArea field="106" type="button" dataOnly="0" labelOnly="1" outline="0"/>
    </format>
    <format dxfId="706">
      <pivotArea dataOnly="0" labelOnly="1" outline="0" axis="axisValues" fieldPosition="0"/>
    </format>
    <format dxfId="705">
      <pivotArea field="107" type="button" dataOnly="0" labelOnly="1" outline="0"/>
    </format>
    <format dxfId="704">
      <pivotArea dataOnly="0" labelOnly="1" outline="0" axis="axisValues" fieldPosition="0"/>
    </format>
    <format dxfId="703">
      <pivotArea field="107" type="button" dataOnly="0" labelOnly="1" outline="0"/>
    </format>
    <format dxfId="702">
      <pivotArea dataOnly="0" labelOnly="1" outline="0" axis="axisValues" fieldPosition="0"/>
    </format>
    <format dxfId="701">
      <pivotArea field="107" type="button" dataOnly="0" labelOnly="1" outline="0"/>
    </format>
    <format dxfId="700">
      <pivotArea field="109" type="button" dataOnly="0" labelOnly="1" outline="0"/>
    </format>
    <format dxfId="699">
      <pivotArea dataOnly="0" labelOnly="1" outline="0" axis="axisValues" fieldPosition="0"/>
    </format>
    <format dxfId="698">
      <pivotArea field="109" type="button" dataOnly="0" labelOnly="1" outline="0"/>
    </format>
    <format dxfId="697">
      <pivotArea field="109" type="button" dataOnly="0" labelOnly="1" outline="0"/>
    </format>
    <format dxfId="696">
      <pivotArea field="109" type="button" dataOnly="0" labelOnly="1" outline="0"/>
    </format>
    <format dxfId="695">
      <pivotArea outline="0" fieldPosition="0">
        <references count="1">
          <reference field="4294967294" count="1">
            <x v="0"/>
          </reference>
        </references>
      </pivotArea>
    </format>
    <format dxfId="694">
      <pivotArea outline="0" collapsedLevelsAreSubtotals="1" fieldPosition="0"/>
    </format>
    <format dxfId="693">
      <pivotArea field="112" type="button" dataOnly="0" labelOnly="1" outline="0" axis="axisRow" fieldPosition="0"/>
    </format>
    <format dxfId="692">
      <pivotArea dataOnly="0" labelOnly="1" outline="0" axis="axisValues" fieldPosition="0"/>
    </format>
    <format dxfId="691">
      <pivotArea field="112" type="button" dataOnly="0" labelOnly="1" outline="0" axis="axisRow" fieldPosition="0"/>
    </format>
    <format dxfId="690">
      <pivotArea dataOnly="0" labelOnly="1" outline="0" axis="axisValues" fieldPosition="0"/>
    </format>
    <format dxfId="689">
      <pivotArea field="112" type="button" dataOnly="0" labelOnly="1" outline="0" axis="axisRow" fieldPosition="0"/>
    </format>
    <format dxfId="688">
      <pivotArea dataOnly="0" labelOnly="1" outline="0" axis="axisValues" fieldPosition="0"/>
    </format>
    <format dxfId="687">
      <pivotArea field="112" type="button" dataOnly="0" labelOnly="1" outline="0" axis="axisRow" fieldPosition="0"/>
    </format>
    <format dxfId="686">
      <pivotArea dataOnly="0" labelOnly="1" outline="0" axis="axisValues" fieldPosition="0"/>
    </format>
  </formats>
  <chartFormats count="3">
    <chartFormat chart="3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9" format="1">
      <pivotArea type="data" outline="0" fieldPosition="0">
        <references count="2">
          <reference field="4294967294" count="1" selected="0">
            <x v="0"/>
          </reference>
          <reference field="112" count="1" selected="0">
            <x v="1"/>
          </reference>
        </references>
      </pivotArea>
    </chartFormat>
    <chartFormat chart="39" format="2">
      <pivotArea type="data" outline="0" fieldPosition="0">
        <references count="2">
          <reference field="4294967294" count="1" selected="0">
            <x v="0"/>
          </reference>
          <reference field="11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name="PivotTable27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7" rowHeaderCaption="Odgovor" colHeaderCaption="Broj JLS">
  <location ref="B358:C363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axis="axisRow" dataField="1" showAll="0">
      <items count="5">
        <item n="Drugo lice"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% JLS" fld="95" subtotal="count" showDataAs="percentOfCol" baseField="95" baseItem="0" numFmtId="9"/>
  </dataFields>
  <formats count="37">
    <format dxfId="805">
      <pivotArea outline="0" collapsedLevelsAreSubtotals="1" fieldPosition="0"/>
    </format>
    <format dxfId="804">
      <pivotArea dataOnly="0" labelOnly="1" grandCol="1" outline="0" fieldPosition="0"/>
    </format>
    <format dxfId="803">
      <pivotArea outline="0" collapsedLevelsAreSubtotals="1" fieldPosition="0"/>
    </format>
    <format dxfId="802">
      <pivotArea dataOnly="0" labelOnly="1" grandCol="1" outline="0" fieldPosition="0"/>
    </format>
    <format dxfId="801">
      <pivotArea type="origin" dataOnly="0" labelOnly="1" outline="0" fieldPosition="0"/>
    </format>
    <format dxfId="800">
      <pivotArea field="2" type="button" dataOnly="0" labelOnly="1" outline="0"/>
    </format>
    <format dxfId="799">
      <pivotArea type="topRight" dataOnly="0" labelOnly="1" outline="0" fieldPosition="0"/>
    </format>
    <format dxfId="798">
      <pivotArea grandRow="1" outline="0" collapsedLevelsAreSubtotals="1" fieldPosition="0"/>
    </format>
    <format dxfId="797">
      <pivotArea dataOnly="0" labelOnly="1" grandRow="1" outline="0" fieldPosition="0"/>
    </format>
    <format dxfId="796">
      <pivotArea field="82" type="button" dataOnly="0" labelOnly="1" outline="0"/>
    </format>
    <format dxfId="795">
      <pivotArea field="82" type="button" dataOnly="0" labelOnly="1" outline="0"/>
    </format>
    <format dxfId="794">
      <pivotArea type="all" dataOnly="0" outline="0" fieldPosition="0"/>
    </format>
    <format dxfId="793">
      <pivotArea outline="0" collapsedLevelsAreSubtotals="1" fieldPosition="0"/>
    </format>
    <format dxfId="792">
      <pivotArea field="82" type="button" dataOnly="0" labelOnly="1" outline="0"/>
    </format>
    <format dxfId="791">
      <pivotArea dataOnly="0" labelOnly="1" grandRow="1" outline="0" fieldPosition="0"/>
    </format>
    <format dxfId="790">
      <pivotArea field="90" type="button" dataOnly="0" labelOnly="1" outline="0"/>
    </format>
    <format dxfId="789">
      <pivotArea field="90" type="button" dataOnly="0" labelOnly="1" outline="0"/>
    </format>
    <format dxfId="788">
      <pivotArea field="90" type="button" dataOnly="0" labelOnly="1" outline="0"/>
    </format>
    <format dxfId="787">
      <pivotArea field="92" type="button" dataOnly="0" labelOnly="1" outline="0"/>
    </format>
    <format dxfId="786">
      <pivotArea dataOnly="0" labelOnly="1" outline="0" axis="axisValues" fieldPosition="0"/>
    </format>
    <format dxfId="785">
      <pivotArea type="all" dataOnly="0" outline="0" fieldPosition="0"/>
    </format>
    <format dxfId="784">
      <pivotArea outline="0" collapsedLevelsAreSubtotals="1" fieldPosition="0"/>
    </format>
    <format dxfId="783">
      <pivotArea dataOnly="0" labelOnly="1" outline="0" axis="axisValues" fieldPosition="0"/>
    </format>
    <format dxfId="782">
      <pivotArea outline="0" collapsedLevelsAreSubtotals="1" fieldPosition="0"/>
    </format>
    <format dxfId="781">
      <pivotArea dataOnly="0" labelOnly="1" outline="0" axis="axisValues" fieldPosition="0"/>
    </format>
    <format dxfId="780">
      <pivotArea outline="0" fieldPosition="0">
        <references count="1">
          <reference field="4294967294" count="1">
            <x v="0"/>
          </reference>
        </references>
      </pivotArea>
    </format>
    <format dxfId="779">
      <pivotArea outline="0" collapsedLevelsAreSubtotals="1" fieldPosition="0"/>
    </format>
    <format dxfId="778">
      <pivotArea field="95" type="button" dataOnly="0" labelOnly="1" outline="0" axis="axisRow" fieldPosition="0"/>
    </format>
    <format dxfId="777">
      <pivotArea dataOnly="0" labelOnly="1" outline="0" axis="axisValues" fieldPosition="0"/>
    </format>
    <format dxfId="776">
      <pivotArea field="95" type="button" dataOnly="0" labelOnly="1" outline="0" axis="axisRow" fieldPosition="0"/>
    </format>
    <format dxfId="775">
      <pivotArea dataOnly="0" labelOnly="1" outline="0" axis="axisValues" fieldPosition="0"/>
    </format>
    <format dxfId="774">
      <pivotArea field="95" type="button" dataOnly="0" labelOnly="1" outline="0" axis="axisRow" fieldPosition="0"/>
    </format>
    <format dxfId="773">
      <pivotArea dataOnly="0" labelOnly="1" outline="0" axis="axisValues" fieldPosition="0"/>
    </format>
    <format dxfId="772">
      <pivotArea grandRow="1" outline="0" collapsedLevelsAreSubtotals="1" fieldPosition="0"/>
    </format>
    <format dxfId="771">
      <pivotArea dataOnly="0" labelOnly="1" grandRow="1" outline="0" fieldPosition="0"/>
    </format>
    <format dxfId="770">
      <pivotArea collapsedLevelsAreSubtotals="1" fieldPosition="0">
        <references count="1">
          <reference field="95" count="1">
            <x v="0"/>
          </reference>
        </references>
      </pivotArea>
    </format>
    <format dxfId="769">
      <pivotArea dataOnly="0" labelOnly="1" fieldPosition="0">
        <references count="1">
          <reference field="95" count="1">
            <x v="0"/>
          </reference>
        </references>
      </pivotArea>
    </format>
  </formats>
  <chartFormats count="5"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">
      <pivotArea type="data" outline="0" fieldPosition="0">
        <references count="2">
          <reference field="4294967294" count="1" selected="0">
            <x v="0"/>
          </reference>
          <reference field="95" count="1" selected="0">
            <x v="0"/>
          </reference>
        </references>
      </pivotArea>
    </chartFormat>
    <chartFormat chart="6" format="2">
      <pivotArea type="data" outline="0" fieldPosition="0">
        <references count="2">
          <reference field="4294967294" count="1" selected="0">
            <x v="0"/>
          </reference>
          <reference field="95" count="1" selected="0">
            <x v="1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95" count="1" selected="0">
            <x v="2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95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name="PivotTable26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3" rowHeaderCaption="Odgovor" colHeaderCaption="Broj JLS">
  <location ref="G353:G354" firstHeaderRow="1" firstDataRow="1" firstDataCol="0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Items count="1">
    <i/>
  </colItems>
  <dataFields count="1">
    <dataField name="Prosečan broj članova po JLS" fld="94" subtotal="average" baseField="0" baseItem="0" numFmtId="1"/>
  </dataFields>
  <formats count="26">
    <format dxfId="831">
      <pivotArea outline="0" collapsedLevelsAreSubtotals="1" fieldPosition="0"/>
    </format>
    <format dxfId="830">
      <pivotArea dataOnly="0" labelOnly="1" grandCol="1" outline="0" fieldPosition="0"/>
    </format>
    <format dxfId="829">
      <pivotArea outline="0" collapsedLevelsAreSubtotals="1" fieldPosition="0"/>
    </format>
    <format dxfId="828">
      <pivotArea dataOnly="0" labelOnly="1" grandCol="1" outline="0" fieldPosition="0"/>
    </format>
    <format dxfId="827">
      <pivotArea type="origin" dataOnly="0" labelOnly="1" outline="0" fieldPosition="0"/>
    </format>
    <format dxfId="826">
      <pivotArea field="2" type="button" dataOnly="0" labelOnly="1" outline="0"/>
    </format>
    <format dxfId="825">
      <pivotArea type="topRight" dataOnly="0" labelOnly="1" outline="0" fieldPosition="0"/>
    </format>
    <format dxfId="824">
      <pivotArea grandRow="1" outline="0" collapsedLevelsAreSubtotals="1" fieldPosition="0"/>
    </format>
    <format dxfId="823">
      <pivotArea dataOnly="0" labelOnly="1" grandRow="1" outline="0" fieldPosition="0"/>
    </format>
    <format dxfId="822">
      <pivotArea field="82" type="button" dataOnly="0" labelOnly="1" outline="0"/>
    </format>
    <format dxfId="821">
      <pivotArea field="82" type="button" dataOnly="0" labelOnly="1" outline="0"/>
    </format>
    <format dxfId="820">
      <pivotArea type="all" dataOnly="0" outline="0" fieldPosition="0"/>
    </format>
    <format dxfId="819">
      <pivotArea outline="0" collapsedLevelsAreSubtotals="1" fieldPosition="0"/>
    </format>
    <format dxfId="818">
      <pivotArea field="82" type="button" dataOnly="0" labelOnly="1" outline="0"/>
    </format>
    <format dxfId="817">
      <pivotArea dataOnly="0" labelOnly="1" grandRow="1" outline="0" fieldPosition="0"/>
    </format>
    <format dxfId="816">
      <pivotArea field="90" type="button" dataOnly="0" labelOnly="1" outline="0"/>
    </format>
    <format dxfId="815">
      <pivotArea field="90" type="button" dataOnly="0" labelOnly="1" outline="0"/>
    </format>
    <format dxfId="814">
      <pivotArea field="90" type="button" dataOnly="0" labelOnly="1" outline="0"/>
    </format>
    <format dxfId="813">
      <pivotArea field="92" type="button" dataOnly="0" labelOnly="1" outline="0"/>
    </format>
    <format dxfId="812">
      <pivotArea dataOnly="0" labelOnly="1" outline="0" axis="axisValues" fieldPosition="0"/>
    </format>
    <format dxfId="811">
      <pivotArea type="all" dataOnly="0" outline="0" fieldPosition="0"/>
    </format>
    <format dxfId="810">
      <pivotArea outline="0" collapsedLevelsAreSubtotals="1" fieldPosition="0"/>
    </format>
    <format dxfId="809">
      <pivotArea dataOnly="0" labelOnly="1" outline="0" axis="axisValues" fieldPosition="0"/>
    </format>
    <format dxfId="808">
      <pivotArea outline="0" collapsedLevelsAreSubtotals="1" fieldPosition="0"/>
    </format>
    <format dxfId="807">
      <pivotArea outline="0" collapsedLevelsAreSubtotals="1" fieldPosition="0"/>
    </format>
    <format dxfId="80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name="PivotTable10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rowHeaderCaption="Region" colHeaderCaption="Broj JLS">
  <location ref="B15:E21" firstHeaderRow="1" firstDataRow="2" firstDataCol="1"/>
  <pivotFields count="114">
    <pivotField showAll="0"/>
    <pivotField axis="axisRow" dataField="1" showAll="0">
      <items count="5">
        <item x="3"/>
        <item x="2"/>
        <item x="1"/>
        <item x="0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   " fld="1" subtotal="count" baseField="0" baseItem="0"/>
  </dataFields>
  <formats count="11">
    <format dxfId="842">
      <pivotArea outline="0" collapsedLevelsAreSubtotals="1" fieldPosition="0"/>
    </format>
    <format dxfId="841">
      <pivotArea dataOnly="0" labelOnly="1" fieldPosition="0">
        <references count="1">
          <reference field="2" count="0"/>
        </references>
      </pivotArea>
    </format>
    <format dxfId="840">
      <pivotArea dataOnly="0" labelOnly="1" grandCol="1" outline="0" fieldPosition="0"/>
    </format>
    <format dxfId="839">
      <pivotArea outline="0" collapsedLevelsAreSubtotals="1" fieldPosition="0"/>
    </format>
    <format dxfId="838">
      <pivotArea dataOnly="0" labelOnly="1" fieldPosition="0">
        <references count="1">
          <reference field="2" count="0"/>
        </references>
      </pivotArea>
    </format>
    <format dxfId="837">
      <pivotArea dataOnly="0" labelOnly="1" grandCol="1" outline="0" fieldPosition="0"/>
    </format>
    <format dxfId="836">
      <pivotArea type="origin" dataOnly="0" labelOnly="1" outline="0" fieldPosition="0"/>
    </format>
    <format dxfId="835">
      <pivotArea field="2" type="button" dataOnly="0" labelOnly="1" outline="0" axis="axisCol" fieldPosition="0"/>
    </format>
    <format dxfId="834">
      <pivotArea type="topRight" dataOnly="0" labelOnly="1" outline="0" fieldPosition="0"/>
    </format>
    <format dxfId="833">
      <pivotArea grandRow="1" outline="0" collapsedLevelsAreSubtotals="1" fieldPosition="0"/>
    </format>
    <format dxfId="83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name="PivotTable28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9" rowHeaderCaption="Broj zaposlenih" colHeaderCaption="Broj JLS">
  <location ref="B378:C382" firstHeaderRow="1" firstDataRow="1" firstDataCol="1" rowPageCount="1" colPageCount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axis="axisPage" multipleItemSelectionAllowed="1" showAll="0">
      <items count="5">
        <item n="Drugo lice" h="1" x="0"/>
        <item h="1" x="1"/>
        <item x="2"/>
        <item x="3"/>
        <item t="default"/>
      </items>
    </pivotField>
    <pivotField showAll="0"/>
    <pivotField axis="axisRow" dataField="1" showAll="0">
      <items count="5">
        <item x="0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7"/>
  </rowFields>
  <rowItems count="4">
    <i>
      <x/>
    </i>
    <i>
      <x v="2"/>
    </i>
    <i>
      <x v="3"/>
    </i>
    <i t="grand">
      <x/>
    </i>
  </rowItems>
  <colItems count="1">
    <i/>
  </colItems>
  <pageFields count="1">
    <pageField fld="95" hier="-1"/>
  </pageFields>
  <dataFields count="1">
    <dataField name="% JLS" fld="97" subtotal="count" showDataAs="percentOfCol" baseField="97" baseItem="0" numFmtId="9"/>
  </dataFields>
  <formats count="43">
    <format dxfId="885">
      <pivotArea outline="0" collapsedLevelsAreSubtotals="1" fieldPosition="0"/>
    </format>
    <format dxfId="884">
      <pivotArea dataOnly="0" labelOnly="1" grandCol="1" outline="0" fieldPosition="0"/>
    </format>
    <format dxfId="883">
      <pivotArea outline="0" collapsedLevelsAreSubtotals="1" fieldPosition="0"/>
    </format>
    <format dxfId="882">
      <pivotArea dataOnly="0" labelOnly="1" grandCol="1" outline="0" fieldPosition="0"/>
    </format>
    <format dxfId="881">
      <pivotArea type="origin" dataOnly="0" labelOnly="1" outline="0" fieldPosition="0"/>
    </format>
    <format dxfId="880">
      <pivotArea field="2" type="button" dataOnly="0" labelOnly="1" outline="0"/>
    </format>
    <format dxfId="879">
      <pivotArea type="topRight" dataOnly="0" labelOnly="1" outline="0" fieldPosition="0"/>
    </format>
    <format dxfId="878">
      <pivotArea grandRow="1" outline="0" collapsedLevelsAreSubtotals="1" fieldPosition="0"/>
    </format>
    <format dxfId="877">
      <pivotArea dataOnly="0" labelOnly="1" grandRow="1" outline="0" fieldPosition="0"/>
    </format>
    <format dxfId="876">
      <pivotArea field="82" type="button" dataOnly="0" labelOnly="1" outline="0"/>
    </format>
    <format dxfId="875">
      <pivotArea field="82" type="button" dataOnly="0" labelOnly="1" outline="0"/>
    </format>
    <format dxfId="874">
      <pivotArea type="all" dataOnly="0" outline="0" fieldPosition="0"/>
    </format>
    <format dxfId="873">
      <pivotArea outline="0" collapsedLevelsAreSubtotals="1" fieldPosition="0"/>
    </format>
    <format dxfId="872">
      <pivotArea field="82" type="button" dataOnly="0" labelOnly="1" outline="0"/>
    </format>
    <format dxfId="871">
      <pivotArea dataOnly="0" labelOnly="1" grandRow="1" outline="0" fieldPosition="0"/>
    </format>
    <format dxfId="870">
      <pivotArea field="90" type="button" dataOnly="0" labelOnly="1" outline="0"/>
    </format>
    <format dxfId="869">
      <pivotArea field="90" type="button" dataOnly="0" labelOnly="1" outline="0"/>
    </format>
    <format dxfId="868">
      <pivotArea field="90" type="button" dataOnly="0" labelOnly="1" outline="0"/>
    </format>
    <format dxfId="867">
      <pivotArea field="92" type="button" dataOnly="0" labelOnly="1" outline="0"/>
    </format>
    <format dxfId="866">
      <pivotArea dataOnly="0" labelOnly="1" outline="0" axis="axisValues" fieldPosition="0"/>
    </format>
    <format dxfId="865">
      <pivotArea type="all" dataOnly="0" outline="0" fieldPosition="0"/>
    </format>
    <format dxfId="864">
      <pivotArea outline="0" collapsedLevelsAreSubtotals="1" fieldPosition="0"/>
    </format>
    <format dxfId="863">
      <pivotArea dataOnly="0" labelOnly="1" outline="0" axis="axisValues" fieldPosition="0"/>
    </format>
    <format dxfId="862">
      <pivotArea outline="0" collapsedLevelsAreSubtotals="1" fieldPosition="0"/>
    </format>
    <format dxfId="861">
      <pivotArea dataOnly="0" labelOnly="1" outline="0" axis="axisValues" fieldPosition="0"/>
    </format>
    <format dxfId="860">
      <pivotArea field="95" type="button" dataOnly="0" labelOnly="1" outline="0" axis="axisPage" fieldPosition="0"/>
    </format>
    <format dxfId="859">
      <pivotArea dataOnly="0" labelOnly="1" outline="0" axis="axisValues" fieldPosition="0"/>
    </format>
    <format dxfId="858">
      <pivotArea field="95" type="button" dataOnly="0" labelOnly="1" outline="0" axis="axisPage" fieldPosition="0"/>
    </format>
    <format dxfId="857">
      <pivotArea dataOnly="0" labelOnly="1" outline="0" axis="axisValues" fieldPosition="0"/>
    </format>
    <format dxfId="856">
      <pivotArea field="95" type="button" dataOnly="0" labelOnly="1" outline="0" axis="axisPage" fieldPosition="0"/>
    </format>
    <format dxfId="855">
      <pivotArea dataOnly="0" labelOnly="1" outline="0" axis="axisValues" fieldPosition="0"/>
    </format>
    <format dxfId="854">
      <pivotArea grandRow="1" outline="0" collapsedLevelsAreSubtotals="1" fieldPosition="0"/>
    </format>
    <format dxfId="853">
      <pivotArea dataOnly="0" labelOnly="1" grandRow="1" outline="0" fieldPosition="0"/>
    </format>
    <format dxfId="852">
      <pivotArea collapsedLevelsAreSubtotals="1" fieldPosition="0">
        <references count="1">
          <reference field="95" count="1">
            <x v="0"/>
          </reference>
        </references>
      </pivotArea>
    </format>
    <format dxfId="851">
      <pivotArea dataOnly="0" labelOnly="1" fieldPosition="0">
        <references count="1">
          <reference field="95" count="1">
            <x v="0"/>
          </reference>
        </references>
      </pivotArea>
    </format>
    <format dxfId="850">
      <pivotArea outline="0" fieldPosition="0">
        <references count="1">
          <reference field="4294967294" count="1">
            <x v="0"/>
          </reference>
        </references>
      </pivotArea>
    </format>
    <format dxfId="849">
      <pivotArea field="97" type="button" dataOnly="0" labelOnly="1" outline="0" axis="axisRow" fieldPosition="0"/>
    </format>
    <format dxfId="848">
      <pivotArea dataOnly="0" labelOnly="1" outline="0" axis="axisValues" fieldPosition="0"/>
    </format>
    <format dxfId="847">
      <pivotArea field="97" type="button" dataOnly="0" labelOnly="1" outline="0" axis="axisRow" fieldPosition="0"/>
    </format>
    <format dxfId="846">
      <pivotArea dataOnly="0" labelOnly="1" outline="0" axis="axisValues" fieldPosition="0"/>
    </format>
    <format dxfId="845">
      <pivotArea field="97" type="button" dataOnly="0" labelOnly="1" outline="0" axis="axisRow" fieldPosition="0"/>
    </format>
    <format dxfId="844">
      <pivotArea dataOnly="0" labelOnly="1" outline="0" axis="axisValues" fieldPosition="0"/>
    </format>
    <format dxfId="843">
      <pivotArea outline="0" collapsedLevelsAreSubtotals="1" fieldPosition="0"/>
    </format>
  </formats>
  <chartFormats count="4"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>
      <pivotArea type="data" outline="0" fieldPosition="0">
        <references count="2">
          <reference field="4294967294" count="1" selected="0">
            <x v="0"/>
          </reference>
          <reference field="97" count="1" selected="0">
            <x v="3"/>
          </reference>
        </references>
      </pivotArea>
    </chartFormat>
    <chartFormat chart="8" format="2">
      <pivotArea type="data" outline="0" fieldPosition="0">
        <references count="2">
          <reference field="4294967294" count="1" selected="0">
            <x v="0"/>
          </reference>
          <reference field="97" count="1" selected="0">
            <x v="0"/>
          </reference>
        </references>
      </pivotArea>
    </chartFormat>
    <chartFormat chart="8" format="3">
      <pivotArea type="data" outline="0" fieldPosition="0">
        <references count="2">
          <reference field="4294967294" count="1" selected="0">
            <x v="0"/>
          </reference>
          <reference field="9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20" rowHeaderCaption="Odgovor" colHeaderCaption="Broj JLS">
  <location ref="B425:C430" firstHeaderRow="1" firstDataRow="1" firstDataCol="1" rowPageCount="1" colPageCount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multipleItemSelectionAllowed="1" showAll="0">
      <items count="5">
        <item n="Drugo lice" h="1" x="0"/>
        <item h="1" x="1"/>
        <item x="2"/>
        <item x="3"/>
        <item t="default"/>
      </items>
    </pivotField>
    <pivotField showAll="0"/>
    <pivotField showAll="0">
      <items count="5">
        <item x="0"/>
        <item x="3"/>
        <item x="2"/>
        <item x="1"/>
        <item t="default"/>
      </items>
    </pivotField>
    <pivotField axis="axisPage" showAll="0">
      <items count="3">
        <item n="Da, ima Poslovnih o radu" x="0"/>
        <item n="Ne, nema Poslovnih o radu" x="1"/>
        <item t="default"/>
      </items>
    </pivotField>
    <pivotField showAll="0">
      <items count="4">
        <item n="Da, predviđene su elektronske sednice" x="0"/>
        <item n="DA predviđene su elektronske sednice ali samo u određenim slučajevima" x="2"/>
        <item n="NE, nisu predviđene el. Sednice" x="1"/>
        <item t="default"/>
      </items>
    </pivotField>
    <pivotField showAll="0"/>
    <pivotField axis="axisRow" dataField="1" showAll="0">
      <items count="5">
        <item x="2"/>
        <item x="3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1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98" hier="-1"/>
  </pageFields>
  <dataFields count="1">
    <dataField name="% JLS" fld="101" subtotal="count" showDataAs="percentOfCol" baseField="101" baseItem="0" numFmtId="9"/>
  </dataFields>
  <formats count="55">
    <format dxfId="79">
      <pivotArea outline="0" collapsedLevelsAreSubtotals="1" fieldPosition="0"/>
    </format>
    <format dxfId="78">
      <pivotArea dataOnly="0" labelOnly="1" grandCol="1" outline="0" fieldPosition="0"/>
    </format>
    <format dxfId="77">
      <pivotArea outline="0" collapsedLevelsAreSubtotals="1" fieldPosition="0"/>
    </format>
    <format dxfId="76">
      <pivotArea dataOnly="0" labelOnly="1" grandCol="1" outline="0" fieldPosition="0"/>
    </format>
    <format dxfId="75">
      <pivotArea type="origin" dataOnly="0" labelOnly="1" outline="0" fieldPosition="0"/>
    </format>
    <format dxfId="74">
      <pivotArea field="2" type="button" dataOnly="0" labelOnly="1" outline="0"/>
    </format>
    <format dxfId="73">
      <pivotArea type="topRight" dataOnly="0" labelOnly="1" outline="0" fieldPosition="0"/>
    </format>
    <format dxfId="72">
      <pivotArea grandRow="1" outline="0" collapsedLevelsAreSubtotals="1" fieldPosition="0"/>
    </format>
    <format dxfId="71">
      <pivotArea dataOnly="0" labelOnly="1" grandRow="1" outline="0" fieldPosition="0"/>
    </format>
    <format dxfId="70">
      <pivotArea field="82" type="button" dataOnly="0" labelOnly="1" outline="0"/>
    </format>
    <format dxfId="69">
      <pivotArea field="82" type="button" dataOnly="0" labelOnly="1" outline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82" type="button" dataOnly="0" labelOnly="1" outline="0"/>
    </format>
    <format dxfId="65">
      <pivotArea dataOnly="0" labelOnly="1" grandRow="1" outline="0" fieldPosition="0"/>
    </format>
    <format dxfId="64">
      <pivotArea field="90" type="button" dataOnly="0" labelOnly="1" outline="0"/>
    </format>
    <format dxfId="63">
      <pivotArea field="90" type="button" dataOnly="0" labelOnly="1" outline="0"/>
    </format>
    <format dxfId="62">
      <pivotArea field="90" type="button" dataOnly="0" labelOnly="1" outline="0"/>
    </format>
    <format dxfId="61">
      <pivotArea field="92" type="button" dataOnly="0" labelOnly="1" outline="0"/>
    </format>
    <format dxfId="60">
      <pivotArea dataOnly="0" labelOnly="1" outline="0" axis="axisValues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dataOnly="0" labelOnly="1" outline="0" axis="axisValues" fieldPosition="0"/>
    </format>
    <format dxfId="56">
      <pivotArea outline="0" collapsedLevelsAreSubtotals="1" fieldPosition="0"/>
    </format>
    <format dxfId="55">
      <pivotArea dataOnly="0" labelOnly="1" outline="0" axis="axisValues" fieldPosition="0"/>
    </format>
    <format dxfId="54">
      <pivotArea field="95" type="button" dataOnly="0" labelOnly="1" outline="0"/>
    </format>
    <format dxfId="53">
      <pivotArea dataOnly="0" labelOnly="1" outline="0" axis="axisValues" fieldPosition="0"/>
    </format>
    <format dxfId="52">
      <pivotArea field="95" type="button" dataOnly="0" labelOnly="1" outline="0"/>
    </format>
    <format dxfId="51">
      <pivotArea dataOnly="0" labelOnly="1" outline="0" axis="axisValues" fieldPosition="0"/>
    </format>
    <format dxfId="50">
      <pivotArea field="95" type="button" dataOnly="0" labelOnly="1" outline="0"/>
    </format>
    <format dxfId="49">
      <pivotArea dataOnly="0" labelOnly="1" outline="0" axis="axisValues" fieldPosition="0"/>
    </format>
    <format dxfId="48">
      <pivotArea grandRow="1" outline="0" collapsedLevelsAreSubtotals="1" fieldPosition="0"/>
    </format>
    <format dxfId="47">
      <pivotArea dataOnly="0" labelOnly="1" grandRow="1" outline="0" fieldPosition="0"/>
    </format>
    <format dxfId="46">
      <pivotArea field="97" type="button" dataOnly="0" labelOnly="1" outline="0"/>
    </format>
    <format dxfId="45">
      <pivotArea dataOnly="0" labelOnly="1" outline="0" axis="axisValues" fieldPosition="0"/>
    </format>
    <format dxfId="44">
      <pivotArea field="97" type="button" dataOnly="0" labelOnly="1" outline="0"/>
    </format>
    <format dxfId="43">
      <pivotArea dataOnly="0" labelOnly="1" outline="0" axis="axisValues" fieldPosition="0"/>
    </format>
    <format dxfId="42">
      <pivotArea field="97" type="button" dataOnly="0" labelOnly="1" outline="0"/>
    </format>
    <format dxfId="41">
      <pivotArea dataOnly="0" labelOnly="1" outline="0" axis="axisValues" fieldPosition="0"/>
    </format>
    <format dxfId="40">
      <pivotArea field="98" type="button" dataOnly="0" labelOnly="1" outline="0" axis="axisPage" fieldPosition="0"/>
    </format>
    <format dxfId="39">
      <pivotArea dataOnly="0" labelOnly="1" outline="0" axis="axisValues" fieldPosition="0"/>
    </format>
    <format dxfId="38">
      <pivotArea field="98" type="button" dataOnly="0" labelOnly="1" outline="0" axis="axisPage" fieldPosition="0"/>
    </format>
    <format dxfId="37">
      <pivotArea dataOnly="0" labelOnly="1" outline="0" axis="axisValues" fieldPosition="0"/>
    </format>
    <format dxfId="36">
      <pivotArea field="98" type="button" dataOnly="0" labelOnly="1" outline="0" axis="axisPage" fieldPosition="0"/>
    </format>
    <format dxfId="35">
      <pivotArea field="99" type="button" dataOnly="0" labelOnly="1" outline="0"/>
    </format>
    <format dxfId="34">
      <pivotArea field="99" type="button" dataOnly="0" labelOnly="1" outline="0"/>
    </format>
    <format dxfId="33">
      <pivotArea field="99" type="button" dataOnly="0" labelOnly="1" outline="0"/>
    </format>
    <format dxfId="32">
      <pivotArea outline="0" fieldPosition="0">
        <references count="1">
          <reference field="4294967294" count="1">
            <x v="0"/>
          </reference>
        </references>
      </pivotArea>
    </format>
    <format dxfId="31">
      <pivotArea field="101" type="button" dataOnly="0" labelOnly="1" outline="0" axis="axisRow" fieldPosition="0"/>
    </format>
    <format dxfId="30">
      <pivotArea dataOnly="0" labelOnly="1" outline="0" axis="axisValues" fieldPosition="0"/>
    </format>
    <format dxfId="29">
      <pivotArea field="101" type="button" dataOnly="0" labelOnly="1" outline="0" axis="axisRow" fieldPosition="0"/>
    </format>
    <format dxfId="28">
      <pivotArea dataOnly="0" labelOnly="1" outline="0" axis="axisValues" fieldPosition="0"/>
    </format>
    <format dxfId="27">
      <pivotArea field="101" type="button" dataOnly="0" labelOnly="1" outline="0" axis="axisRow" fieldPosition="0"/>
    </format>
    <format dxfId="26">
      <pivotArea dataOnly="0" labelOnly="1" outline="0" axis="axisValues" fieldPosition="0"/>
    </format>
    <format dxfId="25">
      <pivotArea outline="0" collapsedLevelsAreSubtotals="1" fieldPosition="0"/>
    </format>
  </formats>
  <chartFormats count="5">
    <chartFormat chart="1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1">
      <pivotArea type="data" outline="0" fieldPosition="0">
        <references count="2">
          <reference field="4294967294" count="1" selected="0">
            <x v="0"/>
          </reference>
          <reference field="101" count="1" selected="0">
            <x v="2"/>
          </reference>
        </references>
      </pivotArea>
    </chartFormat>
    <chartFormat chart="19" format="2">
      <pivotArea type="data" outline="0" fieldPosition="0">
        <references count="2">
          <reference field="4294967294" count="1" selected="0">
            <x v="0"/>
          </reference>
          <reference field="101" count="1" selected="0">
            <x v="3"/>
          </reference>
        </references>
      </pivotArea>
    </chartFormat>
    <chartFormat chart="19" format="3">
      <pivotArea type="data" outline="0" fieldPosition="0">
        <references count="2">
          <reference field="4294967294" count="1" selected="0">
            <x v="0"/>
          </reference>
          <reference field="101" count="1" selected="0">
            <x v="0"/>
          </reference>
        </references>
      </pivotArea>
    </chartFormat>
    <chartFormat chart="19" format="4">
      <pivotArea type="data" outline="0" fieldPosition="0">
        <references count="2">
          <reference field="4294967294" count="1" selected="0">
            <x v="0"/>
          </reference>
          <reference field="10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0.xml><?xml version="1.0" encoding="utf-8"?>
<pivotTableDefinition xmlns="http://schemas.openxmlformats.org/spreadsheetml/2006/main" name="PivotTable23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3" rowHeaderCaption="Odgovor" colHeaderCaption="Broj JLS">
  <location ref="G313:H319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%" fld="90" subtotal="count" showDataAs="percentOfCol" baseField="90" baseItem="0" numFmtId="9"/>
  </dataFields>
  <formats count="24">
    <format dxfId="909">
      <pivotArea outline="0" collapsedLevelsAreSubtotals="1" fieldPosition="0"/>
    </format>
    <format dxfId="908">
      <pivotArea dataOnly="0" labelOnly="1" grandCol="1" outline="0" fieldPosition="0"/>
    </format>
    <format dxfId="907">
      <pivotArea outline="0" collapsedLevelsAreSubtotals="1" fieldPosition="0"/>
    </format>
    <format dxfId="906">
      <pivotArea dataOnly="0" labelOnly="1" grandCol="1" outline="0" fieldPosition="0"/>
    </format>
    <format dxfId="905">
      <pivotArea type="origin" dataOnly="0" labelOnly="1" outline="0" fieldPosition="0"/>
    </format>
    <format dxfId="904">
      <pivotArea field="2" type="button" dataOnly="0" labelOnly="1" outline="0"/>
    </format>
    <format dxfId="903">
      <pivotArea type="topRight" dataOnly="0" labelOnly="1" outline="0" fieldPosition="0"/>
    </format>
    <format dxfId="902">
      <pivotArea grandRow="1" outline="0" collapsedLevelsAreSubtotals="1" fieldPosition="0"/>
    </format>
    <format dxfId="901">
      <pivotArea dataOnly="0" labelOnly="1" grandRow="1" outline="0" fieldPosition="0"/>
    </format>
    <format dxfId="900">
      <pivotArea field="82" type="button" dataOnly="0" labelOnly="1" outline="0"/>
    </format>
    <format dxfId="899">
      <pivotArea field="82" type="button" dataOnly="0" labelOnly="1" outline="0"/>
    </format>
    <format dxfId="898">
      <pivotArea type="all" dataOnly="0" outline="0" fieldPosition="0"/>
    </format>
    <format dxfId="897">
      <pivotArea outline="0" collapsedLevelsAreSubtotals="1" fieldPosition="0"/>
    </format>
    <format dxfId="896">
      <pivotArea field="82" type="button" dataOnly="0" labelOnly="1" outline="0"/>
    </format>
    <format dxfId="895">
      <pivotArea dataOnly="0" labelOnly="1" grandRow="1" outline="0" fieldPosition="0"/>
    </format>
    <format dxfId="894">
      <pivotArea outline="0" fieldPosition="0">
        <references count="1">
          <reference field="4294967294" count="1">
            <x v="0"/>
          </reference>
        </references>
      </pivotArea>
    </format>
    <format dxfId="893">
      <pivotArea field="90" type="button" dataOnly="0" labelOnly="1" outline="0" axis="axisRow" fieldPosition="0"/>
    </format>
    <format dxfId="89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91">
      <pivotArea field="90" type="button" dataOnly="0" labelOnly="1" outline="0" axis="axisRow" fieldPosition="0"/>
    </format>
    <format dxfId="89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89">
      <pivotArea field="90" type="button" dataOnly="0" labelOnly="1" outline="0" axis="axisRow" fieldPosition="0"/>
    </format>
    <format dxfId="88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8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886">
      <pivotArea dataOnly="0" labelOnly="1" fieldPosition="0">
        <references count="1">
          <reference field="90" count="0"/>
        </references>
      </pivotArea>
    </format>
  </formats>
  <chartFormats count="6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90" count="1" selected="0">
            <x v="4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90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90" count="1" selected="0">
            <x v="1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90" count="1" selected="0">
            <x v="3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9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1.xml><?xml version="1.0" encoding="utf-8"?>
<pivotTableDefinition xmlns="http://schemas.openxmlformats.org/spreadsheetml/2006/main" name="PivotTable11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rowHeaderCaption="Region" colHeaderCaption="Broj JLS">
  <location ref="G15:J21" firstHeaderRow="1" firstDataRow="2" firstDataCol="1"/>
  <pivotFields count="114">
    <pivotField showAll="0"/>
    <pivotField axis="axisRow" dataField="1" showAll="0">
      <items count="5">
        <item x="3"/>
        <item x="2"/>
        <item x="1"/>
        <item x="0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   " fld="1" subtotal="count" showDataAs="percentOfRow" baseField="1" baseItem="0" numFmtId="9"/>
  </dataFields>
  <formats count="13">
    <format dxfId="922">
      <pivotArea outline="0" collapsedLevelsAreSubtotals="1" fieldPosition="0"/>
    </format>
    <format dxfId="921">
      <pivotArea dataOnly="0" labelOnly="1" fieldPosition="0">
        <references count="1">
          <reference field="2" count="0"/>
        </references>
      </pivotArea>
    </format>
    <format dxfId="920">
      <pivotArea dataOnly="0" labelOnly="1" grandCol="1" outline="0" fieldPosition="0"/>
    </format>
    <format dxfId="919">
      <pivotArea outline="0" collapsedLevelsAreSubtotals="1" fieldPosition="0"/>
    </format>
    <format dxfId="918">
      <pivotArea dataOnly="0" labelOnly="1" fieldPosition="0">
        <references count="1">
          <reference field="2" count="0"/>
        </references>
      </pivotArea>
    </format>
    <format dxfId="917">
      <pivotArea dataOnly="0" labelOnly="1" grandCol="1" outline="0" fieldPosition="0"/>
    </format>
    <format dxfId="916">
      <pivotArea type="origin" dataOnly="0" labelOnly="1" outline="0" fieldPosition="0"/>
    </format>
    <format dxfId="915">
      <pivotArea field="2" type="button" dataOnly="0" labelOnly="1" outline="0" axis="axisCol" fieldPosition="0"/>
    </format>
    <format dxfId="914">
      <pivotArea type="topRight" dataOnly="0" labelOnly="1" outline="0" fieldPosition="0"/>
    </format>
    <format dxfId="913">
      <pivotArea grandRow="1" outline="0" collapsedLevelsAreSubtotals="1" fieldPosition="0"/>
    </format>
    <format dxfId="912">
      <pivotArea dataOnly="0" labelOnly="1" grandRow="1" outline="0" fieldPosition="0"/>
    </format>
    <format dxfId="911">
      <pivotArea outline="0" fieldPosition="0">
        <references count="1">
          <reference field="4294967294" count="1">
            <x v="0"/>
          </reference>
        </references>
      </pivotArea>
    </format>
    <format dxfId="9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2.xml><?xml version="1.0" encoding="utf-8"?>
<pivotTableDefinition xmlns="http://schemas.openxmlformats.org/spreadsheetml/2006/main" name="PivotTable19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rowHeaderCaption="Odgovor" colHeaderCaption="Broj JLS">
  <location ref="B266:D271" firstHeaderRow="0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Broj JLS" fld="82" subtotal="count" baseField="0" baseItem="0"/>
    <dataField name="%" fld="82" subtotal="count" showDataAs="percentOfCol" baseField="82" baseItem="0" numFmtId="9"/>
  </dataFields>
  <formats count="22">
    <format dxfId="944">
      <pivotArea outline="0" collapsedLevelsAreSubtotals="1" fieldPosition="0"/>
    </format>
    <format dxfId="943">
      <pivotArea dataOnly="0" labelOnly="1" grandCol="1" outline="0" fieldPosition="0"/>
    </format>
    <format dxfId="942">
      <pivotArea outline="0" collapsedLevelsAreSubtotals="1" fieldPosition="0"/>
    </format>
    <format dxfId="941">
      <pivotArea dataOnly="0" labelOnly="1" grandCol="1" outline="0" fieldPosition="0"/>
    </format>
    <format dxfId="940">
      <pivotArea type="origin" dataOnly="0" labelOnly="1" outline="0" fieldPosition="0"/>
    </format>
    <format dxfId="939">
      <pivotArea field="2" type="button" dataOnly="0" labelOnly="1" outline="0"/>
    </format>
    <format dxfId="938">
      <pivotArea type="topRight" dataOnly="0" labelOnly="1" outline="0" fieldPosition="0"/>
    </format>
    <format dxfId="937">
      <pivotArea grandRow="1" outline="0" collapsedLevelsAreSubtotals="1" fieldPosition="0"/>
    </format>
    <format dxfId="936">
      <pivotArea dataOnly="0" labelOnly="1" grandRow="1" outline="0" fieldPosition="0"/>
    </format>
    <format dxfId="935">
      <pivotArea outline="0" fieldPosition="0">
        <references count="1">
          <reference field="4294967294" count="1">
            <x v="1"/>
          </reference>
        </references>
      </pivotArea>
    </format>
    <format dxfId="93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33">
      <pivotArea field="82" type="button" dataOnly="0" labelOnly="1" outline="0" axis="axisRow" fieldPosition="0"/>
    </format>
    <format dxfId="9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31">
      <pivotArea field="82" type="button" dataOnly="0" labelOnly="1" outline="0" axis="axisRow" fieldPosition="0"/>
    </format>
    <format dxfId="93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29">
      <pivotArea dataOnly="0" labelOnly="1" fieldPosition="0">
        <references count="1">
          <reference field="82" count="0"/>
        </references>
      </pivotArea>
    </format>
    <format dxfId="928">
      <pivotArea type="all" dataOnly="0" outline="0" fieldPosition="0"/>
    </format>
    <format dxfId="927">
      <pivotArea outline="0" collapsedLevelsAreSubtotals="1" fieldPosition="0"/>
    </format>
    <format dxfId="926">
      <pivotArea field="82" type="button" dataOnly="0" labelOnly="1" outline="0" axis="axisRow" fieldPosition="0"/>
    </format>
    <format dxfId="925">
      <pivotArea dataOnly="0" labelOnly="1" fieldPosition="0">
        <references count="1">
          <reference field="82" count="0"/>
        </references>
      </pivotArea>
    </format>
    <format dxfId="924">
      <pivotArea dataOnly="0" labelOnly="1" grandRow="1" outline="0" fieldPosition="0"/>
    </format>
    <format dxfId="9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3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43" rowHeaderCaption="Odgovor" colHeaderCaption="Broj JLS">
  <location ref="B536:C540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multipleItemSelectionAllowed="1" showAll="0">
      <items count="5">
        <item n="Drugo lice" h="1" x="0"/>
        <item h="1" x="1"/>
        <item x="2"/>
        <item x="3"/>
        <item t="default"/>
      </items>
    </pivotField>
    <pivotField showAll="0"/>
    <pivotField showAll="0">
      <items count="5">
        <item x="0"/>
        <item x="3"/>
        <item x="2"/>
        <item x="1"/>
        <item t="default"/>
      </items>
    </pivotField>
    <pivotField showAll="0">
      <items count="3">
        <item n="Da, ima Poslovnih o radu" x="0"/>
        <item n="Ne, nema Poslovnih o radu" x="1"/>
        <item t="default"/>
      </items>
    </pivotField>
    <pivotField showAll="0">
      <items count="4">
        <item n="Da, predviđene su elektronske sednice" x="0"/>
        <item n="DA predviđene su elektronske sednice ali samo u određenim slučajevima" x="2"/>
        <item n="NE, nisu predviđene el. Sednice" x="1"/>
        <item t="default"/>
      </items>
    </pivotField>
    <pivotField showAll="0"/>
    <pivotField showAll="0">
      <items count="5">
        <item x="2"/>
        <item x="3"/>
        <item x="0"/>
        <item x="1"/>
        <item t="default"/>
      </items>
    </pivotField>
    <pivotField showAll="0">
      <items count="6">
        <item n="Drugo" x="1"/>
        <item x="3"/>
        <item x="2"/>
        <item x="0"/>
        <item x="4"/>
        <item t="default"/>
      </items>
    </pivotField>
    <pivotField showAll="0"/>
    <pivotField showAll="0">
      <items count="4">
        <item n="Ima svih uslova" x="1"/>
        <item n="Nema uslova" x="0"/>
        <item x="2"/>
        <item t="default"/>
      </items>
    </pivotField>
    <pivotField showAll="0"/>
    <pivotField showAll="0">
      <items count="4">
        <item n="DA snima se svaka sednica" x="2"/>
        <item n="DA snimaju se pojedine sednice" x="1"/>
        <item n="NE, ne snimaju se sednice" x="0"/>
        <item t="default"/>
      </items>
    </pivotField>
    <pivotField showAll="0">
      <items count="3">
        <item n="DA, postoje svi uslovi" x="1"/>
        <item n="Ne, ne postoje svi uslovi" x="0"/>
        <item t="default"/>
      </items>
    </pivotField>
    <pivotField showAll="0"/>
    <pivotField showAll="0">
      <items count="3">
        <item n="DA, bilo je inicijativa" x="1"/>
        <item n="NE, nije bilo inicijativa" x="0"/>
        <item t="default"/>
      </items>
    </pivotField>
    <pivotField showAll="0"/>
    <pivotField showAll="0"/>
    <pivotField showAll="0">
      <items count="3">
        <item n="DA, bilo je zastoja" x="0"/>
        <item n="NE, nije bilo zastoja" x="1"/>
        <item t="default"/>
      </items>
    </pivotField>
    <pivotField axis="axisRow" dataField="1" showAll="0">
      <items count="4">
        <item n="Da, Služba konsultuje Komisiju često" x="0"/>
        <item n="Da, Služba konsultuje Komisiju ali samo izuzetno" x="1"/>
        <item n="Ne, Služba ne konsultuje Komisiju" x="2"/>
        <item t="default"/>
      </items>
    </pivotField>
  </pivotFields>
  <rowFields count="1">
    <field x="11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% JLS" fld="113" subtotal="count" showDataAs="percentOfCol" baseField="113" baseItem="0" numFmtId="9"/>
  </dataFields>
  <formats count="95">
    <format dxfId="174">
      <pivotArea outline="0" collapsedLevelsAreSubtotals="1" fieldPosition="0"/>
    </format>
    <format dxfId="173">
      <pivotArea dataOnly="0" labelOnly="1" grandCol="1" outline="0" fieldPosition="0"/>
    </format>
    <format dxfId="172">
      <pivotArea outline="0" collapsedLevelsAreSubtotals="1" fieldPosition="0"/>
    </format>
    <format dxfId="171">
      <pivotArea dataOnly="0" labelOnly="1" grandCol="1" outline="0" fieldPosition="0"/>
    </format>
    <format dxfId="170">
      <pivotArea type="origin" dataOnly="0" labelOnly="1" outline="0" fieldPosition="0"/>
    </format>
    <format dxfId="169">
      <pivotArea field="2" type="button" dataOnly="0" labelOnly="1" outline="0"/>
    </format>
    <format dxfId="168">
      <pivotArea type="topRight" dataOnly="0" labelOnly="1" outline="0" fieldPosition="0"/>
    </format>
    <format dxfId="167">
      <pivotArea grandRow="1" outline="0" collapsedLevelsAreSubtotals="1" fieldPosition="0"/>
    </format>
    <format dxfId="166">
      <pivotArea dataOnly="0" labelOnly="1" grandRow="1" outline="0" fieldPosition="0"/>
    </format>
    <format dxfId="165">
      <pivotArea field="82" type="button" dataOnly="0" labelOnly="1" outline="0"/>
    </format>
    <format dxfId="164">
      <pivotArea field="82" type="button" dataOnly="0" labelOnly="1" outline="0"/>
    </format>
    <format dxfId="163">
      <pivotArea type="all" dataOnly="0" outline="0" fieldPosition="0"/>
    </format>
    <format dxfId="162">
      <pivotArea outline="0" collapsedLevelsAreSubtotals="1" fieldPosition="0"/>
    </format>
    <format dxfId="161">
      <pivotArea field="82" type="button" dataOnly="0" labelOnly="1" outline="0"/>
    </format>
    <format dxfId="160">
      <pivotArea dataOnly="0" labelOnly="1" grandRow="1" outline="0" fieldPosition="0"/>
    </format>
    <format dxfId="159">
      <pivotArea field="90" type="button" dataOnly="0" labelOnly="1" outline="0"/>
    </format>
    <format dxfId="158">
      <pivotArea field="90" type="button" dataOnly="0" labelOnly="1" outline="0"/>
    </format>
    <format dxfId="157">
      <pivotArea field="90" type="button" dataOnly="0" labelOnly="1" outline="0"/>
    </format>
    <format dxfId="156">
      <pivotArea field="92" type="button" dataOnly="0" labelOnly="1" outline="0"/>
    </format>
    <format dxfId="155">
      <pivotArea dataOnly="0" labelOnly="1" outline="0" axis="axisValues" fieldPosition="0"/>
    </format>
    <format dxfId="154">
      <pivotArea type="all" dataOnly="0" outline="0" fieldPosition="0"/>
    </format>
    <format dxfId="153">
      <pivotArea outline="0" collapsedLevelsAreSubtotals="1" fieldPosition="0"/>
    </format>
    <format dxfId="152">
      <pivotArea dataOnly="0" labelOnly="1" outline="0" axis="axisValues" fieldPosition="0"/>
    </format>
    <format dxfId="151">
      <pivotArea outline="0" collapsedLevelsAreSubtotals="1" fieldPosition="0"/>
    </format>
    <format dxfId="150">
      <pivotArea dataOnly="0" labelOnly="1" outline="0" axis="axisValues" fieldPosition="0"/>
    </format>
    <format dxfId="149">
      <pivotArea field="95" type="button" dataOnly="0" labelOnly="1" outline="0"/>
    </format>
    <format dxfId="148">
      <pivotArea dataOnly="0" labelOnly="1" outline="0" axis="axisValues" fieldPosition="0"/>
    </format>
    <format dxfId="147">
      <pivotArea field="95" type="button" dataOnly="0" labelOnly="1" outline="0"/>
    </format>
    <format dxfId="146">
      <pivotArea dataOnly="0" labelOnly="1" outline="0" axis="axisValues" fieldPosition="0"/>
    </format>
    <format dxfId="145">
      <pivotArea field="95" type="button" dataOnly="0" labelOnly="1" outline="0"/>
    </format>
    <format dxfId="144">
      <pivotArea dataOnly="0" labelOnly="1" outline="0" axis="axisValues" fieldPosition="0"/>
    </format>
    <format dxfId="143">
      <pivotArea grandRow="1" outline="0" collapsedLevelsAreSubtotals="1" fieldPosition="0"/>
    </format>
    <format dxfId="142">
      <pivotArea dataOnly="0" labelOnly="1" grandRow="1" outline="0" fieldPosition="0"/>
    </format>
    <format dxfId="141">
      <pivotArea field="97" type="button" dataOnly="0" labelOnly="1" outline="0"/>
    </format>
    <format dxfId="140">
      <pivotArea dataOnly="0" labelOnly="1" outline="0" axis="axisValues" fieldPosition="0"/>
    </format>
    <format dxfId="139">
      <pivotArea field="97" type="button" dataOnly="0" labelOnly="1" outline="0"/>
    </format>
    <format dxfId="138">
      <pivotArea dataOnly="0" labelOnly="1" outline="0" axis="axisValues" fieldPosition="0"/>
    </format>
    <format dxfId="137">
      <pivotArea field="97" type="button" dataOnly="0" labelOnly="1" outline="0"/>
    </format>
    <format dxfId="136">
      <pivotArea dataOnly="0" labelOnly="1" outline="0" axis="axisValues" fieldPosition="0"/>
    </format>
    <format dxfId="135">
      <pivotArea field="98" type="button" dataOnly="0" labelOnly="1" outline="0"/>
    </format>
    <format dxfId="134">
      <pivotArea dataOnly="0" labelOnly="1" outline="0" axis="axisValues" fieldPosition="0"/>
    </format>
    <format dxfId="133">
      <pivotArea field="98" type="button" dataOnly="0" labelOnly="1" outline="0"/>
    </format>
    <format dxfId="132">
      <pivotArea dataOnly="0" labelOnly="1" outline="0" axis="axisValues" fieldPosition="0"/>
    </format>
    <format dxfId="131">
      <pivotArea field="98" type="button" dataOnly="0" labelOnly="1" outline="0"/>
    </format>
    <format dxfId="130">
      <pivotArea field="99" type="button" dataOnly="0" labelOnly="1" outline="0"/>
    </format>
    <format dxfId="129">
      <pivotArea field="99" type="button" dataOnly="0" labelOnly="1" outline="0"/>
    </format>
    <format dxfId="128">
      <pivotArea field="99" type="button" dataOnly="0" labelOnly="1" outline="0"/>
    </format>
    <format dxfId="127">
      <pivotArea field="101" type="button" dataOnly="0" labelOnly="1" outline="0"/>
    </format>
    <format dxfId="126">
      <pivotArea dataOnly="0" labelOnly="1" outline="0" axis="axisValues" fieldPosition="0"/>
    </format>
    <format dxfId="125">
      <pivotArea field="101" type="button" dataOnly="0" labelOnly="1" outline="0"/>
    </format>
    <format dxfId="124">
      <pivotArea field="101" type="button" dataOnly="0" labelOnly="1" outline="0"/>
    </format>
    <format dxfId="123">
      <pivotArea field="102" type="button" dataOnly="0" labelOnly="1" outline="0"/>
    </format>
    <format dxfId="122">
      <pivotArea field="102" type="button" dataOnly="0" labelOnly="1" outline="0"/>
    </format>
    <format dxfId="121">
      <pivotArea field="102" type="button" dataOnly="0" labelOnly="1" outline="0"/>
    </format>
    <format dxfId="120">
      <pivotArea field="104" type="button" dataOnly="0" labelOnly="1" outline="0"/>
    </format>
    <format dxfId="119">
      <pivotArea field="104" type="button" dataOnly="0" labelOnly="1" outline="0"/>
    </format>
    <format dxfId="118">
      <pivotArea field="104" type="button" dataOnly="0" labelOnly="1" outline="0"/>
    </format>
    <format dxfId="117">
      <pivotArea field="106" type="button" dataOnly="0" labelOnly="1" outline="0"/>
    </format>
    <format dxfId="116">
      <pivotArea dataOnly="0" labelOnly="1" outline="0" axis="axisValues" fieldPosition="0"/>
    </format>
    <format dxfId="115">
      <pivotArea field="106" type="button" dataOnly="0" labelOnly="1" outline="0"/>
    </format>
    <format dxfId="114">
      <pivotArea dataOnly="0" labelOnly="1" outline="0" axis="axisValues" fieldPosition="0"/>
    </format>
    <format dxfId="113">
      <pivotArea field="106" type="button" dataOnly="0" labelOnly="1" outline="0"/>
    </format>
    <format dxfId="112">
      <pivotArea dataOnly="0" labelOnly="1" outline="0" axis="axisValues" fieldPosition="0"/>
    </format>
    <format dxfId="111">
      <pivotArea field="107" type="button" dataOnly="0" labelOnly="1" outline="0"/>
    </format>
    <format dxfId="110">
      <pivotArea dataOnly="0" labelOnly="1" outline="0" axis="axisValues" fieldPosition="0"/>
    </format>
    <format dxfId="109">
      <pivotArea field="107" type="button" dataOnly="0" labelOnly="1" outline="0"/>
    </format>
    <format dxfId="108">
      <pivotArea dataOnly="0" labelOnly="1" outline="0" axis="axisValues" fieldPosition="0"/>
    </format>
    <format dxfId="107">
      <pivotArea field="107" type="button" dataOnly="0" labelOnly="1" outline="0"/>
    </format>
    <format dxfId="106">
      <pivotArea field="109" type="button" dataOnly="0" labelOnly="1" outline="0"/>
    </format>
    <format dxfId="105">
      <pivotArea dataOnly="0" labelOnly="1" outline="0" axis="axisValues" fieldPosition="0"/>
    </format>
    <format dxfId="104">
      <pivotArea field="109" type="button" dataOnly="0" labelOnly="1" outline="0"/>
    </format>
    <format dxfId="103">
      <pivotArea field="109" type="button" dataOnly="0" labelOnly="1" outline="0"/>
    </format>
    <format dxfId="102">
      <pivotArea field="109" type="button" dataOnly="0" labelOnly="1" outline="0"/>
    </format>
    <format dxfId="101">
      <pivotArea field="112" type="button" dataOnly="0" labelOnly="1" outline="0"/>
    </format>
    <format dxfId="100">
      <pivotArea dataOnly="0" labelOnly="1" outline="0" axis="axisValues" fieldPosition="0"/>
    </format>
    <format dxfId="99">
      <pivotArea field="112" type="button" dataOnly="0" labelOnly="1" outline="0"/>
    </format>
    <format dxfId="98">
      <pivotArea dataOnly="0" labelOnly="1" outline="0" axis="axisValues" fieldPosition="0"/>
    </format>
    <format dxfId="97">
      <pivotArea field="112" type="button" dataOnly="0" labelOnly="1" outline="0"/>
    </format>
    <format dxfId="96">
      <pivotArea dataOnly="0" labelOnly="1" outline="0" axis="axisValues" fieldPosition="0"/>
    </format>
    <format dxfId="95">
      <pivotArea field="112" type="button" dataOnly="0" labelOnly="1" outline="0"/>
    </format>
    <format dxfId="94">
      <pivotArea dataOnly="0" labelOnly="1" outline="0" axis="axisValues" fieldPosition="0"/>
    </format>
    <format dxfId="93">
      <pivotArea outline="0" fieldPosition="0">
        <references count="1">
          <reference field="4294967294" count="1">
            <x v="0"/>
          </reference>
        </references>
      </pivotArea>
    </format>
    <format dxfId="92">
      <pivotArea field="113" type="button" dataOnly="0" labelOnly="1" outline="0" axis="axisRow" fieldPosition="0"/>
    </format>
    <format dxfId="91">
      <pivotArea dataOnly="0" labelOnly="1" outline="0" axis="axisValues" fieldPosition="0"/>
    </format>
    <format dxfId="90">
      <pivotArea field="113" type="button" dataOnly="0" labelOnly="1" outline="0" axis="axisRow" fieldPosition="0"/>
    </format>
    <format dxfId="89">
      <pivotArea dataOnly="0" labelOnly="1" outline="0" axis="axisValues" fieldPosition="0"/>
    </format>
    <format dxfId="88">
      <pivotArea field="113" type="button" dataOnly="0" labelOnly="1" outline="0" axis="axisRow" fieldPosition="0"/>
    </format>
    <format dxfId="87">
      <pivotArea dataOnly="0" labelOnly="1" outline="0" axis="axisValues" fieldPosition="0"/>
    </format>
    <format dxfId="86">
      <pivotArea collapsedLevelsAreSubtotals="1" fieldPosition="0">
        <references count="1">
          <reference field="113" count="0"/>
        </references>
      </pivotArea>
    </format>
    <format dxfId="85">
      <pivotArea collapsedLevelsAreSubtotals="1" fieldPosition="0">
        <references count="1">
          <reference field="113" count="0"/>
        </references>
      </pivotArea>
    </format>
    <format dxfId="84">
      <pivotArea dataOnly="0" labelOnly="1" fieldPosition="0">
        <references count="1">
          <reference field="113" count="0"/>
        </references>
      </pivotArea>
    </format>
    <format dxfId="83">
      <pivotArea collapsedLevelsAreSubtotals="1" fieldPosition="0">
        <references count="1">
          <reference field="113" count="0"/>
        </references>
      </pivotArea>
    </format>
    <format dxfId="82">
      <pivotArea dataOnly="0" labelOnly="1" fieldPosition="0">
        <references count="1">
          <reference field="113" count="0"/>
        </references>
      </pivotArea>
    </format>
    <format dxfId="81">
      <pivotArea dataOnly="0" labelOnly="1" fieldPosition="0">
        <references count="1">
          <reference field="113" count="0"/>
        </references>
      </pivotArea>
    </format>
    <format dxfId="80">
      <pivotArea outline="0" collapsedLevelsAreSubtotals="1" fieldPosition="0"/>
    </format>
  </formats>
  <chartFormats count="4">
    <chartFormat chart="4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2" format="1">
      <pivotArea type="data" outline="0" fieldPosition="0">
        <references count="2">
          <reference field="4294967294" count="1" selected="0">
            <x v="0"/>
          </reference>
          <reference field="113" count="1" selected="0">
            <x v="0"/>
          </reference>
        </references>
      </pivotArea>
    </chartFormat>
    <chartFormat chart="42" format="2">
      <pivotArea type="data" outline="0" fieldPosition="0">
        <references count="2">
          <reference field="4294967294" count="1" selected="0">
            <x v="0"/>
          </reference>
          <reference field="113" count="1" selected="0">
            <x v="1"/>
          </reference>
        </references>
      </pivotArea>
    </chartFormat>
    <chartFormat chart="42" format="3">
      <pivotArea type="data" outline="0" fieldPosition="0">
        <references count="2">
          <reference field="4294967294" count="1" selected="0">
            <x v="0"/>
          </reference>
          <reference field="11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29" rowHeaderCaption="Odgovor" colHeaderCaption="Broj JLS">
  <location ref="B476:C480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multipleItemSelectionAllowed="1" showAll="0">
      <items count="5">
        <item n="Drugo lice" h="1" x="0"/>
        <item h="1" x="1"/>
        <item x="2"/>
        <item x="3"/>
        <item t="default"/>
      </items>
    </pivotField>
    <pivotField showAll="0"/>
    <pivotField showAll="0">
      <items count="5">
        <item x="0"/>
        <item x="3"/>
        <item x="2"/>
        <item x="1"/>
        <item t="default"/>
      </items>
    </pivotField>
    <pivotField showAll="0">
      <items count="3">
        <item n="Da, ima Poslovnih o radu" x="0"/>
        <item n="Ne, nema Poslovnih o radu" x="1"/>
        <item t="default"/>
      </items>
    </pivotField>
    <pivotField showAll="0">
      <items count="4">
        <item n="Da, predviđene su elektronske sednice" x="0"/>
        <item n="DA predviđene su elektronske sednice ali samo u određenim slučajevima" x="2"/>
        <item n="NE, nisu predviđene el. Sednice" x="1"/>
        <item t="default"/>
      </items>
    </pivotField>
    <pivotField showAll="0"/>
    <pivotField showAll="0">
      <items count="5">
        <item x="2"/>
        <item x="3"/>
        <item x="0"/>
        <item x="1"/>
        <item t="default"/>
      </items>
    </pivotField>
    <pivotField showAll="0">
      <items count="6">
        <item n="Drugo" x="1"/>
        <item x="3"/>
        <item x="2"/>
        <item x="0"/>
        <item x="4"/>
        <item t="default"/>
      </items>
    </pivotField>
    <pivotField showAll="0"/>
    <pivotField showAll="0">
      <items count="4">
        <item n="Ima svih uslova" x="1"/>
        <item n="Nema uslova" x="0"/>
        <item x="2"/>
        <item t="default"/>
      </items>
    </pivotField>
    <pivotField showAll="0"/>
    <pivotField axis="axisRow" dataField="1" showAll="0">
      <items count="4">
        <item n="DA snima se svaka sednica" x="2"/>
        <item n="DA snimaju se pojedine sednice" x="1"/>
        <item n="NE, ne snimaju se sednice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06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% JLS" fld="106" subtotal="count" showDataAs="percentOfCol" baseField="106" baseItem="0" numFmtId="9"/>
  </dataFields>
  <formats count="65">
    <format dxfId="239">
      <pivotArea outline="0" collapsedLevelsAreSubtotals="1" fieldPosition="0"/>
    </format>
    <format dxfId="238">
      <pivotArea dataOnly="0" labelOnly="1" grandCol="1" outline="0" fieldPosition="0"/>
    </format>
    <format dxfId="237">
      <pivotArea outline="0" collapsedLevelsAreSubtotals="1" fieldPosition="0"/>
    </format>
    <format dxfId="236">
      <pivotArea dataOnly="0" labelOnly="1" grandCol="1" outline="0" fieldPosition="0"/>
    </format>
    <format dxfId="235">
      <pivotArea type="origin" dataOnly="0" labelOnly="1" outline="0" fieldPosition="0"/>
    </format>
    <format dxfId="234">
      <pivotArea field="2" type="button" dataOnly="0" labelOnly="1" outline="0"/>
    </format>
    <format dxfId="233">
      <pivotArea type="topRight" dataOnly="0" labelOnly="1" outline="0" fieldPosition="0"/>
    </format>
    <format dxfId="232">
      <pivotArea grandRow="1" outline="0" collapsedLevelsAreSubtotals="1" fieldPosition="0"/>
    </format>
    <format dxfId="231">
      <pivotArea dataOnly="0" labelOnly="1" grandRow="1" outline="0" fieldPosition="0"/>
    </format>
    <format dxfId="230">
      <pivotArea field="82" type="button" dataOnly="0" labelOnly="1" outline="0"/>
    </format>
    <format dxfId="229">
      <pivotArea field="82" type="button" dataOnly="0" labelOnly="1" outline="0"/>
    </format>
    <format dxfId="228">
      <pivotArea type="all" dataOnly="0" outline="0" fieldPosition="0"/>
    </format>
    <format dxfId="227">
      <pivotArea outline="0" collapsedLevelsAreSubtotals="1" fieldPosition="0"/>
    </format>
    <format dxfId="226">
      <pivotArea field="82" type="button" dataOnly="0" labelOnly="1" outline="0"/>
    </format>
    <format dxfId="225">
      <pivotArea dataOnly="0" labelOnly="1" grandRow="1" outline="0" fieldPosition="0"/>
    </format>
    <format dxfId="224">
      <pivotArea field="90" type="button" dataOnly="0" labelOnly="1" outline="0"/>
    </format>
    <format dxfId="223">
      <pivotArea field="90" type="button" dataOnly="0" labelOnly="1" outline="0"/>
    </format>
    <format dxfId="222">
      <pivotArea field="90" type="button" dataOnly="0" labelOnly="1" outline="0"/>
    </format>
    <format dxfId="221">
      <pivotArea field="92" type="button" dataOnly="0" labelOnly="1" outline="0"/>
    </format>
    <format dxfId="220">
      <pivotArea dataOnly="0" labelOnly="1" outline="0" axis="axisValues" fieldPosition="0"/>
    </format>
    <format dxfId="219">
      <pivotArea type="all" dataOnly="0" outline="0" fieldPosition="0"/>
    </format>
    <format dxfId="218">
      <pivotArea outline="0" collapsedLevelsAreSubtotals="1" fieldPosition="0"/>
    </format>
    <format dxfId="217">
      <pivotArea dataOnly="0" labelOnly="1" outline="0" axis="axisValues" fieldPosition="0"/>
    </format>
    <format dxfId="216">
      <pivotArea outline="0" collapsedLevelsAreSubtotals="1" fieldPosition="0"/>
    </format>
    <format dxfId="215">
      <pivotArea dataOnly="0" labelOnly="1" outline="0" axis="axisValues" fieldPosition="0"/>
    </format>
    <format dxfId="214">
      <pivotArea field="95" type="button" dataOnly="0" labelOnly="1" outline="0"/>
    </format>
    <format dxfId="213">
      <pivotArea dataOnly="0" labelOnly="1" outline="0" axis="axisValues" fieldPosition="0"/>
    </format>
    <format dxfId="212">
      <pivotArea field="95" type="button" dataOnly="0" labelOnly="1" outline="0"/>
    </format>
    <format dxfId="211">
      <pivotArea dataOnly="0" labelOnly="1" outline="0" axis="axisValues" fieldPosition="0"/>
    </format>
    <format dxfId="210">
      <pivotArea field="95" type="button" dataOnly="0" labelOnly="1" outline="0"/>
    </format>
    <format dxfId="209">
      <pivotArea dataOnly="0" labelOnly="1" outline="0" axis="axisValues" fieldPosition="0"/>
    </format>
    <format dxfId="208">
      <pivotArea grandRow="1" outline="0" collapsedLevelsAreSubtotals="1" fieldPosition="0"/>
    </format>
    <format dxfId="207">
      <pivotArea dataOnly="0" labelOnly="1" grandRow="1" outline="0" fieldPosition="0"/>
    </format>
    <format dxfId="206">
      <pivotArea field="97" type="button" dataOnly="0" labelOnly="1" outline="0"/>
    </format>
    <format dxfId="205">
      <pivotArea dataOnly="0" labelOnly="1" outline="0" axis="axisValues" fieldPosition="0"/>
    </format>
    <format dxfId="204">
      <pivotArea field="97" type="button" dataOnly="0" labelOnly="1" outline="0"/>
    </format>
    <format dxfId="203">
      <pivotArea dataOnly="0" labelOnly="1" outline="0" axis="axisValues" fieldPosition="0"/>
    </format>
    <format dxfId="202">
      <pivotArea field="97" type="button" dataOnly="0" labelOnly="1" outline="0"/>
    </format>
    <format dxfId="201">
      <pivotArea dataOnly="0" labelOnly="1" outline="0" axis="axisValues" fieldPosition="0"/>
    </format>
    <format dxfId="200">
      <pivotArea field="98" type="button" dataOnly="0" labelOnly="1" outline="0"/>
    </format>
    <format dxfId="199">
      <pivotArea dataOnly="0" labelOnly="1" outline="0" axis="axisValues" fieldPosition="0"/>
    </format>
    <format dxfId="198">
      <pivotArea field="98" type="button" dataOnly="0" labelOnly="1" outline="0"/>
    </format>
    <format dxfId="197">
      <pivotArea dataOnly="0" labelOnly="1" outline="0" axis="axisValues" fieldPosition="0"/>
    </format>
    <format dxfId="196">
      <pivotArea field="98" type="button" dataOnly="0" labelOnly="1" outline="0"/>
    </format>
    <format dxfId="195">
      <pivotArea field="99" type="button" dataOnly="0" labelOnly="1" outline="0"/>
    </format>
    <format dxfId="194">
      <pivotArea field="99" type="button" dataOnly="0" labelOnly="1" outline="0"/>
    </format>
    <format dxfId="193">
      <pivotArea field="99" type="button" dataOnly="0" labelOnly="1" outline="0"/>
    </format>
    <format dxfId="192">
      <pivotArea field="101" type="button" dataOnly="0" labelOnly="1" outline="0"/>
    </format>
    <format dxfId="191">
      <pivotArea dataOnly="0" labelOnly="1" outline="0" axis="axisValues" fieldPosition="0"/>
    </format>
    <format dxfId="190">
      <pivotArea field="101" type="button" dataOnly="0" labelOnly="1" outline="0"/>
    </format>
    <format dxfId="189">
      <pivotArea field="101" type="button" dataOnly="0" labelOnly="1" outline="0"/>
    </format>
    <format dxfId="188">
      <pivotArea field="102" type="button" dataOnly="0" labelOnly="1" outline="0"/>
    </format>
    <format dxfId="187">
      <pivotArea field="102" type="button" dataOnly="0" labelOnly="1" outline="0"/>
    </format>
    <format dxfId="186">
      <pivotArea field="102" type="button" dataOnly="0" labelOnly="1" outline="0"/>
    </format>
    <format dxfId="185">
      <pivotArea field="104" type="button" dataOnly="0" labelOnly="1" outline="0"/>
    </format>
    <format dxfId="184">
      <pivotArea field="104" type="button" dataOnly="0" labelOnly="1" outline="0"/>
    </format>
    <format dxfId="183">
      <pivotArea field="104" type="button" dataOnly="0" labelOnly="1" outline="0"/>
    </format>
    <format dxfId="182">
      <pivotArea outline="0" fieldPosition="0">
        <references count="1">
          <reference field="4294967294" count="1">
            <x v="0"/>
          </reference>
        </references>
      </pivotArea>
    </format>
    <format dxfId="181">
      <pivotArea outline="0" collapsedLevelsAreSubtotals="1" fieldPosition="0"/>
    </format>
    <format dxfId="180">
      <pivotArea field="106" type="button" dataOnly="0" labelOnly="1" outline="0" axis="axisRow" fieldPosition="0"/>
    </format>
    <format dxfId="179">
      <pivotArea dataOnly="0" labelOnly="1" outline="0" axis="axisValues" fieldPosition="0"/>
    </format>
    <format dxfId="178">
      <pivotArea field="106" type="button" dataOnly="0" labelOnly="1" outline="0" axis="axisRow" fieldPosition="0"/>
    </format>
    <format dxfId="177">
      <pivotArea dataOnly="0" labelOnly="1" outline="0" axis="axisValues" fieldPosition="0"/>
    </format>
    <format dxfId="176">
      <pivotArea field="106" type="button" dataOnly="0" labelOnly="1" outline="0" axis="axisRow" fieldPosition="0"/>
    </format>
    <format dxfId="175">
      <pivotArea dataOnly="0" labelOnly="1" outline="0" axis="axisValues" fieldPosition="0"/>
    </format>
  </formats>
  <chartFormats count="4">
    <chartFormat chart="2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1">
      <pivotArea type="data" outline="0" fieldPosition="0">
        <references count="2">
          <reference field="4294967294" count="1" selected="0">
            <x v="0"/>
          </reference>
          <reference field="106" count="1" selected="0">
            <x v="2"/>
          </reference>
        </references>
      </pivotArea>
    </chartFormat>
    <chartFormat chart="28" format="2">
      <pivotArea type="data" outline="0" fieldPosition="0">
        <references count="2">
          <reference field="4294967294" count="1" selected="0">
            <x v="0"/>
          </reference>
          <reference field="106" count="1" selected="0">
            <x v="0"/>
          </reference>
        </references>
      </pivotArea>
    </chartFormat>
    <chartFormat chart="28" format="3">
      <pivotArea type="data" outline="0" fieldPosition="0">
        <references count="2">
          <reference field="4294967294" count="1" selected="0">
            <x v="0"/>
          </reference>
          <reference field="106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13" rowHeaderCaption="Odgovor" colHeaderCaption="Broj JLS">
  <location ref="B392:C395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multipleItemSelectionAllowed="1" showAll="0">
      <items count="5">
        <item n="Drugo lice" h="1" x="0"/>
        <item h="1" x="1"/>
        <item x="2"/>
        <item x="3"/>
        <item t="default"/>
      </items>
    </pivotField>
    <pivotField showAll="0"/>
    <pivotField showAll="0">
      <items count="5">
        <item x="0"/>
        <item x="3"/>
        <item x="2"/>
        <item x="1"/>
        <item t="default"/>
      </items>
    </pivotField>
    <pivotField axis="axisRow" dataField="1" showAll="0">
      <items count="3">
        <item n="Da, ima Poslovnih o radu" x="0"/>
        <item n="Ne, nema Poslovnih o radu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8"/>
  </rowFields>
  <rowItems count="3">
    <i>
      <x/>
    </i>
    <i>
      <x v="1"/>
    </i>
    <i t="grand">
      <x/>
    </i>
  </rowItems>
  <colItems count="1">
    <i/>
  </colItems>
  <dataFields count="1">
    <dataField name="% JLS" fld="98" subtotal="count" showDataAs="percentOfCol" baseField="98" baseItem="0" numFmtId="9"/>
  </dataFields>
  <formats count="47">
    <format dxfId="286">
      <pivotArea outline="0" collapsedLevelsAreSubtotals="1" fieldPosition="0"/>
    </format>
    <format dxfId="285">
      <pivotArea dataOnly="0" labelOnly="1" grandCol="1" outline="0" fieldPosition="0"/>
    </format>
    <format dxfId="284">
      <pivotArea outline="0" collapsedLevelsAreSubtotals="1" fieldPosition="0"/>
    </format>
    <format dxfId="283">
      <pivotArea dataOnly="0" labelOnly="1" grandCol="1" outline="0" fieldPosition="0"/>
    </format>
    <format dxfId="282">
      <pivotArea type="origin" dataOnly="0" labelOnly="1" outline="0" fieldPosition="0"/>
    </format>
    <format dxfId="281">
      <pivotArea field="2" type="button" dataOnly="0" labelOnly="1" outline="0"/>
    </format>
    <format dxfId="280">
      <pivotArea type="topRight" dataOnly="0" labelOnly="1" outline="0" fieldPosition="0"/>
    </format>
    <format dxfId="279">
      <pivotArea grandRow="1" outline="0" collapsedLevelsAreSubtotals="1" fieldPosition="0"/>
    </format>
    <format dxfId="278">
      <pivotArea dataOnly="0" labelOnly="1" grandRow="1" outline="0" fieldPosition="0"/>
    </format>
    <format dxfId="277">
      <pivotArea field="82" type="button" dataOnly="0" labelOnly="1" outline="0"/>
    </format>
    <format dxfId="276">
      <pivotArea field="82" type="button" dataOnly="0" labelOnly="1" outline="0"/>
    </format>
    <format dxfId="275">
      <pivotArea type="all" dataOnly="0" outline="0" fieldPosition="0"/>
    </format>
    <format dxfId="274">
      <pivotArea outline="0" collapsedLevelsAreSubtotals="1" fieldPosition="0"/>
    </format>
    <format dxfId="273">
      <pivotArea field="82" type="button" dataOnly="0" labelOnly="1" outline="0"/>
    </format>
    <format dxfId="272">
      <pivotArea dataOnly="0" labelOnly="1" grandRow="1" outline="0" fieldPosition="0"/>
    </format>
    <format dxfId="271">
      <pivotArea field="90" type="button" dataOnly="0" labelOnly="1" outline="0"/>
    </format>
    <format dxfId="270">
      <pivotArea field="90" type="button" dataOnly="0" labelOnly="1" outline="0"/>
    </format>
    <format dxfId="269">
      <pivotArea field="90" type="button" dataOnly="0" labelOnly="1" outline="0"/>
    </format>
    <format dxfId="268">
      <pivotArea field="92" type="button" dataOnly="0" labelOnly="1" outline="0"/>
    </format>
    <format dxfId="267">
      <pivotArea dataOnly="0" labelOnly="1" outline="0" axis="axisValues" fieldPosition="0"/>
    </format>
    <format dxfId="266">
      <pivotArea type="all" dataOnly="0" outline="0" fieldPosition="0"/>
    </format>
    <format dxfId="265">
      <pivotArea outline="0" collapsedLevelsAreSubtotals="1" fieldPosition="0"/>
    </format>
    <format dxfId="264">
      <pivotArea dataOnly="0" labelOnly="1" outline="0" axis="axisValues" fieldPosition="0"/>
    </format>
    <format dxfId="263">
      <pivotArea outline="0" collapsedLevelsAreSubtotals="1" fieldPosition="0"/>
    </format>
    <format dxfId="262">
      <pivotArea dataOnly="0" labelOnly="1" outline="0" axis="axisValues" fieldPosition="0"/>
    </format>
    <format dxfId="261">
      <pivotArea field="95" type="button" dataOnly="0" labelOnly="1" outline="0"/>
    </format>
    <format dxfId="260">
      <pivotArea dataOnly="0" labelOnly="1" outline="0" axis="axisValues" fieldPosition="0"/>
    </format>
    <format dxfId="259">
      <pivotArea field="95" type="button" dataOnly="0" labelOnly="1" outline="0"/>
    </format>
    <format dxfId="258">
      <pivotArea dataOnly="0" labelOnly="1" outline="0" axis="axisValues" fieldPosition="0"/>
    </format>
    <format dxfId="257">
      <pivotArea field="95" type="button" dataOnly="0" labelOnly="1" outline="0"/>
    </format>
    <format dxfId="256">
      <pivotArea dataOnly="0" labelOnly="1" outline="0" axis="axisValues" fieldPosition="0"/>
    </format>
    <format dxfId="255">
      <pivotArea grandRow="1" outline="0" collapsedLevelsAreSubtotals="1" fieldPosition="0"/>
    </format>
    <format dxfId="254">
      <pivotArea dataOnly="0" labelOnly="1" grandRow="1" outline="0" fieldPosition="0"/>
    </format>
    <format dxfId="253">
      <pivotArea field="97" type="button" dataOnly="0" labelOnly="1" outline="0"/>
    </format>
    <format dxfId="252">
      <pivotArea dataOnly="0" labelOnly="1" outline="0" axis="axisValues" fieldPosition="0"/>
    </format>
    <format dxfId="251">
      <pivotArea field="97" type="button" dataOnly="0" labelOnly="1" outline="0"/>
    </format>
    <format dxfId="250">
      <pivotArea dataOnly="0" labelOnly="1" outline="0" axis="axisValues" fieldPosition="0"/>
    </format>
    <format dxfId="249">
      <pivotArea field="97" type="button" dataOnly="0" labelOnly="1" outline="0"/>
    </format>
    <format dxfId="248">
      <pivotArea dataOnly="0" labelOnly="1" outline="0" axis="axisValues" fieldPosition="0"/>
    </format>
    <format dxfId="247">
      <pivotArea outline="0" fieldPosition="0">
        <references count="1">
          <reference field="4294967294" count="1">
            <x v="0"/>
          </reference>
        </references>
      </pivotArea>
    </format>
    <format dxfId="246">
      <pivotArea outline="0" collapsedLevelsAreSubtotals="1" fieldPosition="0"/>
    </format>
    <format dxfId="245">
      <pivotArea field="98" type="button" dataOnly="0" labelOnly="1" outline="0" axis="axisRow" fieldPosition="0"/>
    </format>
    <format dxfId="244">
      <pivotArea dataOnly="0" labelOnly="1" outline="0" axis="axisValues" fieldPosition="0"/>
    </format>
    <format dxfId="243">
      <pivotArea field="98" type="button" dataOnly="0" labelOnly="1" outline="0" axis="axisRow" fieldPosition="0"/>
    </format>
    <format dxfId="242">
      <pivotArea dataOnly="0" labelOnly="1" outline="0" axis="axisValues" fieldPosition="0"/>
    </format>
    <format dxfId="241">
      <pivotArea field="98" type="button" dataOnly="0" labelOnly="1" outline="0" axis="axisRow" fieldPosition="0"/>
    </format>
    <format dxfId="240">
      <pivotArea dataOnly="0" labelOnly="1" outline="0" axis="axisValues" fieldPosition="0"/>
    </format>
  </formats>
  <chartFormats count="3">
    <chartFormat chart="1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>
      <pivotArea type="data" outline="0" fieldPosition="0">
        <references count="2">
          <reference field="4294967294" count="1" selected="0">
            <x v="0"/>
          </reference>
          <reference field="98" count="1" selected="0">
            <x v="0"/>
          </reference>
        </references>
      </pivotArea>
    </chartFormat>
    <chartFormat chart="12" format="2">
      <pivotArea type="data" outline="0" fieldPosition="0">
        <references count="2">
          <reference field="4294967294" count="1" selected="0">
            <x v="0"/>
          </reference>
          <reference field="9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PivotTable20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3" rowHeaderCaption="Odgovor" colHeaderCaption="Broj JLS">
  <location ref="G266:H271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%" fld="82" subtotal="count" showDataAs="percentOfCol" baseField="82" baseItem="0" numFmtId="9"/>
  </dataFields>
  <formats count="22">
    <format dxfId="308">
      <pivotArea outline="0" collapsedLevelsAreSubtotals="1" fieldPosition="0"/>
    </format>
    <format dxfId="307">
      <pivotArea dataOnly="0" labelOnly="1" grandCol="1" outline="0" fieldPosition="0"/>
    </format>
    <format dxfId="306">
      <pivotArea outline="0" collapsedLevelsAreSubtotals="1" fieldPosition="0"/>
    </format>
    <format dxfId="305">
      <pivotArea dataOnly="0" labelOnly="1" grandCol="1" outline="0" fieldPosition="0"/>
    </format>
    <format dxfId="304">
      <pivotArea type="origin" dataOnly="0" labelOnly="1" outline="0" fieldPosition="0"/>
    </format>
    <format dxfId="303">
      <pivotArea field="2" type="button" dataOnly="0" labelOnly="1" outline="0"/>
    </format>
    <format dxfId="302">
      <pivotArea type="topRight" dataOnly="0" labelOnly="1" outline="0" fieldPosition="0"/>
    </format>
    <format dxfId="301">
      <pivotArea grandRow="1" outline="0" collapsedLevelsAreSubtotals="1" fieldPosition="0"/>
    </format>
    <format dxfId="300">
      <pivotArea dataOnly="0" labelOnly="1" grandRow="1" outline="0" fieldPosition="0"/>
    </format>
    <format dxfId="299">
      <pivotArea outline="0" fieldPosition="0">
        <references count="1">
          <reference field="4294967294" count="1">
            <x v="0"/>
          </reference>
        </references>
      </pivotArea>
    </format>
    <format dxfId="29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97">
      <pivotArea field="82" type="button" dataOnly="0" labelOnly="1" outline="0" axis="axisRow" fieldPosition="0"/>
    </format>
    <format dxfId="29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95">
      <pivotArea field="82" type="button" dataOnly="0" labelOnly="1" outline="0" axis="axisRow" fieldPosition="0"/>
    </format>
    <format dxfId="29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93">
      <pivotArea dataOnly="0" labelOnly="1" fieldPosition="0">
        <references count="1">
          <reference field="82" count="0"/>
        </references>
      </pivotArea>
    </format>
    <format dxfId="292">
      <pivotArea type="all" dataOnly="0" outline="0" fieldPosition="0"/>
    </format>
    <format dxfId="291">
      <pivotArea outline="0" collapsedLevelsAreSubtotals="1" fieldPosition="0"/>
    </format>
    <format dxfId="290">
      <pivotArea field="82" type="button" dataOnly="0" labelOnly="1" outline="0" axis="axisRow" fieldPosition="0"/>
    </format>
    <format dxfId="289">
      <pivotArea dataOnly="0" labelOnly="1" fieldPosition="0">
        <references count="1">
          <reference field="82" count="0"/>
        </references>
      </pivotArea>
    </format>
    <format dxfId="288">
      <pivotArea dataOnly="0" labelOnly="1" grandRow="1" outline="0" fieldPosition="0"/>
    </format>
    <format dxfId="287">
      <pivotArea dataOnly="0" labelOnly="1" outline="0" fieldPosition="0">
        <references count="1">
          <reference field="4294967294" count="1">
            <x v="0"/>
          </reference>
        </references>
      </pivotArea>
    </format>
  </formats>
  <chartFormats count="5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82" count="1" selected="0">
            <x v="2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82" count="1" selected="0">
            <x v="3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82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8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16" rowHeaderCaption="Odgovor" colHeaderCaption="Broj JLS">
  <location ref="B410:C414" firstHeaderRow="1" firstDataRow="1" firstDataCol="1" rowPageCount="1" colPageCount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multipleItemSelectionAllowed="1" showAll="0">
      <items count="5">
        <item n="Drugo lice" h="1" x="0"/>
        <item h="1" x="1"/>
        <item x="2"/>
        <item x="3"/>
        <item t="default"/>
      </items>
    </pivotField>
    <pivotField showAll="0"/>
    <pivotField showAll="0">
      <items count="5">
        <item x="0"/>
        <item x="3"/>
        <item x="2"/>
        <item x="1"/>
        <item t="default"/>
      </items>
    </pivotField>
    <pivotField axis="axisPage" showAll="0">
      <items count="3">
        <item n="Da, ima Poslovnih o radu" x="0"/>
        <item n="Ne, nema Poslovnih o radu" x="1"/>
        <item t="default"/>
      </items>
    </pivotField>
    <pivotField axis="axisRow" dataField="1" showAll="0">
      <items count="4">
        <item n="Da, predviđene su elektronske sednice" x="0"/>
        <item n="DA predviđene su elektronske sednice ali samo u određenim slučajevima" x="2"/>
        <item n="NE, nisu predviđene el. Sednice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9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98" hier="-1"/>
  </pageFields>
  <dataFields count="1">
    <dataField name="% JLS" fld="99" subtotal="count" showDataAs="percentOfCol" baseField="99" baseItem="0" numFmtId="9"/>
  </dataFields>
  <formats count="50">
    <format dxfId="358">
      <pivotArea outline="0" collapsedLevelsAreSubtotals="1" fieldPosition="0"/>
    </format>
    <format dxfId="357">
      <pivotArea dataOnly="0" labelOnly="1" grandCol="1" outline="0" fieldPosition="0"/>
    </format>
    <format dxfId="356">
      <pivotArea outline="0" collapsedLevelsAreSubtotals="1" fieldPosition="0"/>
    </format>
    <format dxfId="355">
      <pivotArea dataOnly="0" labelOnly="1" grandCol="1" outline="0" fieldPosition="0"/>
    </format>
    <format dxfId="354">
      <pivotArea type="origin" dataOnly="0" labelOnly="1" outline="0" fieldPosition="0"/>
    </format>
    <format dxfId="353">
      <pivotArea field="2" type="button" dataOnly="0" labelOnly="1" outline="0"/>
    </format>
    <format dxfId="352">
      <pivotArea type="topRight" dataOnly="0" labelOnly="1" outline="0" fieldPosition="0"/>
    </format>
    <format dxfId="351">
      <pivotArea grandRow="1" outline="0" collapsedLevelsAreSubtotals="1" fieldPosition="0"/>
    </format>
    <format dxfId="350">
      <pivotArea dataOnly="0" labelOnly="1" grandRow="1" outline="0" fieldPosition="0"/>
    </format>
    <format dxfId="349">
      <pivotArea field="82" type="button" dataOnly="0" labelOnly="1" outline="0"/>
    </format>
    <format dxfId="348">
      <pivotArea field="82" type="button" dataOnly="0" labelOnly="1" outline="0"/>
    </format>
    <format dxfId="347">
      <pivotArea type="all" dataOnly="0" outline="0" fieldPosition="0"/>
    </format>
    <format dxfId="346">
      <pivotArea outline="0" collapsedLevelsAreSubtotals="1" fieldPosition="0"/>
    </format>
    <format dxfId="345">
      <pivotArea field="82" type="button" dataOnly="0" labelOnly="1" outline="0"/>
    </format>
    <format dxfId="344">
      <pivotArea dataOnly="0" labelOnly="1" grandRow="1" outline="0" fieldPosition="0"/>
    </format>
    <format dxfId="343">
      <pivotArea field="90" type="button" dataOnly="0" labelOnly="1" outline="0"/>
    </format>
    <format dxfId="342">
      <pivotArea field="90" type="button" dataOnly="0" labelOnly="1" outline="0"/>
    </format>
    <format dxfId="341">
      <pivotArea field="90" type="button" dataOnly="0" labelOnly="1" outline="0"/>
    </format>
    <format dxfId="340">
      <pivotArea field="92" type="button" dataOnly="0" labelOnly="1" outline="0"/>
    </format>
    <format dxfId="339">
      <pivotArea dataOnly="0" labelOnly="1" outline="0" axis="axisValues" fieldPosition="0"/>
    </format>
    <format dxfId="338">
      <pivotArea type="all" dataOnly="0" outline="0" fieldPosition="0"/>
    </format>
    <format dxfId="337">
      <pivotArea outline="0" collapsedLevelsAreSubtotals="1" fieldPosition="0"/>
    </format>
    <format dxfId="336">
      <pivotArea dataOnly="0" labelOnly="1" outline="0" axis="axisValues" fieldPosition="0"/>
    </format>
    <format dxfId="335">
      <pivotArea outline="0" collapsedLevelsAreSubtotals="1" fieldPosition="0"/>
    </format>
    <format dxfId="334">
      <pivotArea dataOnly="0" labelOnly="1" outline="0" axis="axisValues" fieldPosition="0"/>
    </format>
    <format dxfId="333">
      <pivotArea field="95" type="button" dataOnly="0" labelOnly="1" outline="0"/>
    </format>
    <format dxfId="332">
      <pivotArea dataOnly="0" labelOnly="1" outline="0" axis="axisValues" fieldPosition="0"/>
    </format>
    <format dxfId="331">
      <pivotArea field="95" type="button" dataOnly="0" labelOnly="1" outline="0"/>
    </format>
    <format dxfId="330">
      <pivotArea dataOnly="0" labelOnly="1" outline="0" axis="axisValues" fieldPosition="0"/>
    </format>
    <format dxfId="329">
      <pivotArea field="95" type="button" dataOnly="0" labelOnly="1" outline="0"/>
    </format>
    <format dxfId="328">
      <pivotArea dataOnly="0" labelOnly="1" outline="0" axis="axisValues" fieldPosition="0"/>
    </format>
    <format dxfId="327">
      <pivotArea grandRow="1" outline="0" collapsedLevelsAreSubtotals="1" fieldPosition="0"/>
    </format>
    <format dxfId="326">
      <pivotArea dataOnly="0" labelOnly="1" grandRow="1" outline="0" fieldPosition="0"/>
    </format>
    <format dxfId="325">
      <pivotArea field="97" type="button" dataOnly="0" labelOnly="1" outline="0"/>
    </format>
    <format dxfId="324">
      <pivotArea dataOnly="0" labelOnly="1" outline="0" axis="axisValues" fieldPosition="0"/>
    </format>
    <format dxfId="323">
      <pivotArea field="97" type="button" dataOnly="0" labelOnly="1" outline="0"/>
    </format>
    <format dxfId="322">
      <pivotArea dataOnly="0" labelOnly="1" outline="0" axis="axisValues" fieldPosition="0"/>
    </format>
    <format dxfId="321">
      <pivotArea field="97" type="button" dataOnly="0" labelOnly="1" outline="0"/>
    </format>
    <format dxfId="320">
      <pivotArea dataOnly="0" labelOnly="1" outline="0" axis="axisValues" fieldPosition="0"/>
    </format>
    <format dxfId="319">
      <pivotArea field="98" type="button" dataOnly="0" labelOnly="1" outline="0" axis="axisPage" fieldPosition="0"/>
    </format>
    <format dxfId="318">
      <pivotArea dataOnly="0" labelOnly="1" outline="0" axis="axisValues" fieldPosition="0"/>
    </format>
    <format dxfId="317">
      <pivotArea field="98" type="button" dataOnly="0" labelOnly="1" outline="0" axis="axisPage" fieldPosition="0"/>
    </format>
    <format dxfId="316">
      <pivotArea dataOnly="0" labelOnly="1" outline="0" axis="axisValues" fieldPosition="0"/>
    </format>
    <format dxfId="315">
      <pivotArea field="98" type="button" dataOnly="0" labelOnly="1" outline="0" axis="axisPage" fieldPosition="0"/>
    </format>
    <format dxfId="314">
      <pivotArea outline="0" fieldPosition="0">
        <references count="1">
          <reference field="4294967294" count="1">
            <x v="0"/>
          </reference>
        </references>
      </pivotArea>
    </format>
    <format dxfId="313">
      <pivotArea field="99" type="button" dataOnly="0" labelOnly="1" outline="0" axis="axisRow" fieldPosition="0"/>
    </format>
    <format dxfId="312">
      <pivotArea field="99" type="button" dataOnly="0" labelOnly="1" outline="0" axis="axisRow" fieldPosition="0"/>
    </format>
    <format dxfId="311">
      <pivotArea field="99" type="button" dataOnly="0" labelOnly="1" outline="0" axis="axisRow" fieldPosition="0"/>
    </format>
    <format dxfId="310">
      <pivotArea dataOnly="0" labelOnly="1" outline="0" axis="axisValues" fieldPosition="0"/>
    </format>
    <format dxfId="309">
      <pivotArea outline="0" collapsedLevelsAreSubtotals="1" fieldPosition="0"/>
    </format>
  </formats>
  <chartFormats count="4">
    <chartFormat chart="1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">
      <pivotArea type="data" outline="0" fieldPosition="0">
        <references count="2">
          <reference field="4294967294" count="1" selected="0">
            <x v="0"/>
          </reference>
          <reference field="99" count="1" selected="0">
            <x v="2"/>
          </reference>
        </references>
      </pivotArea>
    </chartFormat>
    <chartFormat chart="15" format="2">
      <pivotArea type="data" outline="0" fieldPosition="0">
        <references count="2">
          <reference field="4294967294" count="1" selected="0">
            <x v="0"/>
          </reference>
          <reference field="99" count="1" selected="0">
            <x v="0"/>
          </reference>
        </references>
      </pivotArea>
    </chartFormat>
    <chartFormat chart="15" format="3">
      <pivotArea type="data" outline="0" fieldPosition="0">
        <references count="2">
          <reference field="4294967294" count="1" selected="0">
            <x v="0"/>
          </reference>
          <reference field="99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PivotTable21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rowHeaderCaption="Odgovor" colHeaderCaption="Broj JLS">
  <location ref="B313:D319" firstHeaderRow="0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Broj JLS" fld="90" subtotal="count" baseField="0" baseItem="0"/>
    <dataField name="%" fld="90" subtotal="count" showDataAs="percentOfCol" baseField="90" baseItem="0" numFmtId="9"/>
  </dataFields>
  <formats count="24">
    <format dxfId="382">
      <pivotArea outline="0" collapsedLevelsAreSubtotals="1" fieldPosition="0"/>
    </format>
    <format dxfId="381">
      <pivotArea dataOnly="0" labelOnly="1" grandCol="1" outline="0" fieldPosition="0"/>
    </format>
    <format dxfId="380">
      <pivotArea outline="0" collapsedLevelsAreSubtotals="1" fieldPosition="0"/>
    </format>
    <format dxfId="379">
      <pivotArea dataOnly="0" labelOnly="1" grandCol="1" outline="0" fieldPosition="0"/>
    </format>
    <format dxfId="378">
      <pivotArea type="origin" dataOnly="0" labelOnly="1" outline="0" fieldPosition="0"/>
    </format>
    <format dxfId="377">
      <pivotArea field="2" type="button" dataOnly="0" labelOnly="1" outline="0"/>
    </format>
    <format dxfId="376">
      <pivotArea type="topRight" dataOnly="0" labelOnly="1" outline="0" fieldPosition="0"/>
    </format>
    <format dxfId="375">
      <pivotArea grandRow="1" outline="0" collapsedLevelsAreSubtotals="1" fieldPosition="0"/>
    </format>
    <format dxfId="374">
      <pivotArea dataOnly="0" labelOnly="1" grandRow="1" outline="0" fieldPosition="0"/>
    </format>
    <format dxfId="373">
      <pivotArea field="82" type="button" dataOnly="0" labelOnly="1" outline="0"/>
    </format>
    <format dxfId="372">
      <pivotArea field="82" type="button" dataOnly="0" labelOnly="1" outline="0"/>
    </format>
    <format dxfId="371">
      <pivotArea type="all" dataOnly="0" outline="0" fieldPosition="0"/>
    </format>
    <format dxfId="370">
      <pivotArea outline="0" collapsedLevelsAreSubtotals="1" fieldPosition="0"/>
    </format>
    <format dxfId="369">
      <pivotArea field="82" type="button" dataOnly="0" labelOnly="1" outline="0"/>
    </format>
    <format dxfId="368">
      <pivotArea dataOnly="0" labelOnly="1" grandRow="1" outline="0" fieldPosition="0"/>
    </format>
    <format dxfId="367">
      <pivotArea outline="0" fieldPosition="0">
        <references count="1">
          <reference field="4294967294" count="1">
            <x v="1"/>
          </reference>
        </references>
      </pivotArea>
    </format>
    <format dxfId="366">
      <pivotArea field="90" type="button" dataOnly="0" labelOnly="1" outline="0" axis="axisRow" fieldPosition="0"/>
    </format>
    <format dxfId="36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4">
      <pivotArea field="90" type="button" dataOnly="0" labelOnly="1" outline="0" axis="axisRow" fieldPosition="0"/>
    </format>
    <format dxfId="36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2">
      <pivotArea field="90" type="button" dataOnly="0" labelOnly="1" outline="0" axis="axisRow" fieldPosition="0"/>
    </format>
    <format dxfId="36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59">
      <pivotArea dataOnly="0" labelOnly="1" fieldPosition="0">
        <references count="1">
          <reference field="9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grandTotalCaption="Ukupno" updatedVersion="7" minRefreshableVersion="3" itemPrintTitles="1" createdVersion="7" indent="0" outline="1" outlineData="1" multipleFieldFilters="0" chartFormat="23" rowHeaderCaption="Odgovor" colHeaderCaption="Broj JLS">
  <location ref="B438:C444" firstHeaderRow="1" firstDataRow="1" firstDataCol="1"/>
  <pivotFields count="114">
    <pivotField showAll="0"/>
    <pivotField showAll="0">
      <items count="5">
        <item x="3"/>
        <item x="2"/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2"/>
        <item x="4"/>
        <item x="0"/>
        <item n="Na drugi način" x="3"/>
        <item t="default"/>
      </items>
    </pivotField>
    <pivotField showAll="0"/>
    <pivotField showAll="0">
      <items count="6">
        <item n="Drugo" x="0"/>
        <item x="1"/>
        <item x="3"/>
        <item x="2"/>
        <item x="4"/>
        <item t="default"/>
      </items>
    </pivotField>
    <pivotField showAll="0"/>
    <pivotField showAll="0"/>
    <pivotField multipleItemSelectionAllowed="1" showAll="0">
      <items count="5">
        <item n="Drugo lice" h="1" x="0"/>
        <item h="1" x="1"/>
        <item x="2"/>
        <item x="3"/>
        <item t="default"/>
      </items>
    </pivotField>
    <pivotField showAll="0"/>
    <pivotField showAll="0">
      <items count="5">
        <item x="0"/>
        <item x="3"/>
        <item x="2"/>
        <item x="1"/>
        <item t="default"/>
      </items>
    </pivotField>
    <pivotField showAll="0">
      <items count="3">
        <item n="Da, ima Poslovnih o radu" x="0"/>
        <item n="Ne, nema Poslovnih o radu" x="1"/>
        <item t="default"/>
      </items>
    </pivotField>
    <pivotField showAll="0">
      <items count="4">
        <item n="Da, predviđene su elektronske sednice" x="0"/>
        <item n="DA predviđene su elektronske sednice ali samo u određenim slučajevima" x="2"/>
        <item n="NE, nisu predviđene el. Sednice" x="1"/>
        <item t="default"/>
      </items>
    </pivotField>
    <pivotField showAll="0"/>
    <pivotField showAll="0">
      <items count="5">
        <item x="2"/>
        <item x="3"/>
        <item x="0"/>
        <item x="1"/>
        <item t="default"/>
      </items>
    </pivotField>
    <pivotField axis="axisRow" dataField="1" showAll="0" sortType="descending">
      <items count="6">
        <item n="Drugo" x="1"/>
        <item x="3"/>
        <item x="2"/>
        <item x="0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2"/>
  </rowFields>
  <rowItems count="6">
    <i>
      <x v="3"/>
    </i>
    <i>
      <x/>
    </i>
    <i>
      <x v="2"/>
    </i>
    <i>
      <x v="1"/>
    </i>
    <i>
      <x v="4"/>
    </i>
    <i t="grand">
      <x/>
    </i>
  </rowItems>
  <colItems count="1">
    <i/>
  </colItems>
  <dataFields count="1">
    <dataField name="% JLS" fld="102" subtotal="count" showDataAs="percentOfCol" baseField="102" baseItem="0" numFmtId="9"/>
  </dataFields>
  <formats count="58">
    <format dxfId="440">
      <pivotArea outline="0" collapsedLevelsAreSubtotals="1" fieldPosition="0"/>
    </format>
    <format dxfId="439">
      <pivotArea dataOnly="0" labelOnly="1" grandCol="1" outline="0" fieldPosition="0"/>
    </format>
    <format dxfId="438">
      <pivotArea outline="0" collapsedLevelsAreSubtotals="1" fieldPosition="0"/>
    </format>
    <format dxfId="437">
      <pivotArea dataOnly="0" labelOnly="1" grandCol="1" outline="0" fieldPosition="0"/>
    </format>
    <format dxfId="436">
      <pivotArea type="origin" dataOnly="0" labelOnly="1" outline="0" fieldPosition="0"/>
    </format>
    <format dxfId="435">
      <pivotArea field="2" type="button" dataOnly="0" labelOnly="1" outline="0"/>
    </format>
    <format dxfId="434">
      <pivotArea type="topRight" dataOnly="0" labelOnly="1" outline="0" fieldPosition="0"/>
    </format>
    <format dxfId="433">
      <pivotArea grandRow="1" outline="0" collapsedLevelsAreSubtotals="1" fieldPosition="0"/>
    </format>
    <format dxfId="432">
      <pivotArea dataOnly="0" labelOnly="1" grandRow="1" outline="0" fieldPosition="0"/>
    </format>
    <format dxfId="431">
      <pivotArea field="82" type="button" dataOnly="0" labelOnly="1" outline="0"/>
    </format>
    <format dxfId="430">
      <pivotArea field="82" type="button" dataOnly="0" labelOnly="1" outline="0"/>
    </format>
    <format dxfId="429">
      <pivotArea type="all" dataOnly="0" outline="0" fieldPosition="0"/>
    </format>
    <format dxfId="428">
      <pivotArea outline="0" collapsedLevelsAreSubtotals="1" fieldPosition="0"/>
    </format>
    <format dxfId="427">
      <pivotArea field="82" type="button" dataOnly="0" labelOnly="1" outline="0"/>
    </format>
    <format dxfId="426">
      <pivotArea dataOnly="0" labelOnly="1" grandRow="1" outline="0" fieldPosition="0"/>
    </format>
    <format dxfId="425">
      <pivotArea field="90" type="button" dataOnly="0" labelOnly="1" outline="0"/>
    </format>
    <format dxfId="424">
      <pivotArea field="90" type="button" dataOnly="0" labelOnly="1" outline="0"/>
    </format>
    <format dxfId="423">
      <pivotArea field="90" type="button" dataOnly="0" labelOnly="1" outline="0"/>
    </format>
    <format dxfId="422">
      <pivotArea field="92" type="button" dataOnly="0" labelOnly="1" outline="0"/>
    </format>
    <format dxfId="421">
      <pivotArea dataOnly="0" labelOnly="1" outline="0" axis="axisValues" fieldPosition="0"/>
    </format>
    <format dxfId="420">
      <pivotArea type="all" dataOnly="0" outline="0" fieldPosition="0"/>
    </format>
    <format dxfId="419">
      <pivotArea outline="0" collapsedLevelsAreSubtotals="1" fieldPosition="0"/>
    </format>
    <format dxfId="418">
      <pivotArea dataOnly="0" labelOnly="1" outline="0" axis="axisValues" fieldPosition="0"/>
    </format>
    <format dxfId="417">
      <pivotArea outline="0" collapsedLevelsAreSubtotals="1" fieldPosition="0"/>
    </format>
    <format dxfId="416">
      <pivotArea dataOnly="0" labelOnly="1" outline="0" axis="axisValues" fieldPosition="0"/>
    </format>
    <format dxfId="415">
      <pivotArea field="95" type="button" dataOnly="0" labelOnly="1" outline="0"/>
    </format>
    <format dxfId="414">
      <pivotArea dataOnly="0" labelOnly="1" outline="0" axis="axisValues" fieldPosition="0"/>
    </format>
    <format dxfId="413">
      <pivotArea field="95" type="button" dataOnly="0" labelOnly="1" outline="0"/>
    </format>
    <format dxfId="412">
      <pivotArea dataOnly="0" labelOnly="1" outline="0" axis="axisValues" fieldPosition="0"/>
    </format>
    <format dxfId="411">
      <pivotArea field="95" type="button" dataOnly="0" labelOnly="1" outline="0"/>
    </format>
    <format dxfId="410">
      <pivotArea dataOnly="0" labelOnly="1" outline="0" axis="axisValues" fieldPosition="0"/>
    </format>
    <format dxfId="409">
      <pivotArea grandRow="1" outline="0" collapsedLevelsAreSubtotals="1" fieldPosition="0"/>
    </format>
    <format dxfId="408">
      <pivotArea dataOnly="0" labelOnly="1" grandRow="1" outline="0" fieldPosition="0"/>
    </format>
    <format dxfId="407">
      <pivotArea field="97" type="button" dataOnly="0" labelOnly="1" outline="0"/>
    </format>
    <format dxfId="406">
      <pivotArea dataOnly="0" labelOnly="1" outline="0" axis="axisValues" fieldPosition="0"/>
    </format>
    <format dxfId="405">
      <pivotArea field="97" type="button" dataOnly="0" labelOnly="1" outline="0"/>
    </format>
    <format dxfId="404">
      <pivotArea dataOnly="0" labelOnly="1" outline="0" axis="axisValues" fieldPosition="0"/>
    </format>
    <format dxfId="403">
      <pivotArea field="97" type="button" dataOnly="0" labelOnly="1" outline="0"/>
    </format>
    <format dxfId="402">
      <pivotArea dataOnly="0" labelOnly="1" outline="0" axis="axisValues" fieldPosition="0"/>
    </format>
    <format dxfId="401">
      <pivotArea field="98" type="button" dataOnly="0" labelOnly="1" outline="0"/>
    </format>
    <format dxfId="400">
      <pivotArea dataOnly="0" labelOnly="1" outline="0" axis="axisValues" fieldPosition="0"/>
    </format>
    <format dxfId="399">
      <pivotArea field="98" type="button" dataOnly="0" labelOnly="1" outline="0"/>
    </format>
    <format dxfId="398">
      <pivotArea dataOnly="0" labelOnly="1" outline="0" axis="axisValues" fieldPosition="0"/>
    </format>
    <format dxfId="397">
      <pivotArea field="98" type="button" dataOnly="0" labelOnly="1" outline="0"/>
    </format>
    <format dxfId="396">
      <pivotArea field="99" type="button" dataOnly="0" labelOnly="1" outline="0"/>
    </format>
    <format dxfId="395">
      <pivotArea field="99" type="button" dataOnly="0" labelOnly="1" outline="0"/>
    </format>
    <format dxfId="394">
      <pivotArea field="99" type="button" dataOnly="0" labelOnly="1" outline="0"/>
    </format>
    <format dxfId="393">
      <pivotArea field="101" type="button" dataOnly="0" labelOnly="1" outline="0"/>
    </format>
    <format dxfId="392">
      <pivotArea dataOnly="0" labelOnly="1" outline="0" axis="axisValues" fieldPosition="0"/>
    </format>
    <format dxfId="391">
      <pivotArea field="101" type="button" dataOnly="0" labelOnly="1" outline="0"/>
    </format>
    <format dxfId="390">
      <pivotArea dataOnly="0" labelOnly="1" outline="0" axis="axisValues" fieldPosition="0"/>
    </format>
    <format dxfId="389">
      <pivotArea field="101" type="button" dataOnly="0" labelOnly="1" outline="0"/>
    </format>
    <format dxfId="388">
      <pivotArea dataOnly="0" labelOnly="1" outline="0" axis="axisValues" fieldPosition="0"/>
    </format>
    <format dxfId="387">
      <pivotArea outline="0" fieldPosition="0">
        <references count="1">
          <reference field="4294967294" count="1">
            <x v="0"/>
          </reference>
        </references>
      </pivotArea>
    </format>
    <format dxfId="386">
      <pivotArea outline="0" collapsedLevelsAreSubtotals="1" fieldPosition="0"/>
    </format>
    <format dxfId="385">
      <pivotArea field="102" type="button" dataOnly="0" labelOnly="1" outline="0" axis="axisRow" fieldPosition="0"/>
    </format>
    <format dxfId="384">
      <pivotArea field="102" type="button" dataOnly="0" labelOnly="1" outline="0" axis="axisRow" fieldPosition="0"/>
    </format>
    <format dxfId="383">
      <pivotArea field="102" type="button" dataOnly="0" labelOnly="1" outline="0" axis="axisRow" fieldPosition="0"/>
    </format>
  </formats>
  <chartFormats count="6">
    <chartFormat chart="2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">
      <pivotArea type="data" outline="0" fieldPosition="0">
        <references count="2">
          <reference field="4294967294" count="1" selected="0">
            <x v="0"/>
          </reference>
          <reference field="102" count="1" selected="0">
            <x v="3"/>
          </reference>
        </references>
      </pivotArea>
    </chartFormat>
    <chartFormat chart="22" format="2">
      <pivotArea type="data" outline="0" fieldPosition="0">
        <references count="2">
          <reference field="4294967294" count="1" selected="0">
            <x v="0"/>
          </reference>
          <reference field="102" count="1" selected="0">
            <x v="0"/>
          </reference>
        </references>
      </pivotArea>
    </chartFormat>
    <chartFormat chart="22" format="3">
      <pivotArea type="data" outline="0" fieldPosition="0">
        <references count="2">
          <reference field="4294967294" count="1" selected="0">
            <x v="0"/>
          </reference>
          <reference field="102" count="1" selected="0">
            <x v="2"/>
          </reference>
        </references>
      </pivotArea>
    </chartFormat>
    <chartFormat chart="22" format="4">
      <pivotArea type="data" outline="0" fieldPosition="0">
        <references count="2">
          <reference field="4294967294" count="1" selected="0">
            <x v="0"/>
          </reference>
          <reference field="102" count="1" selected="0">
            <x v="1"/>
          </reference>
        </references>
      </pivotArea>
    </chartFormat>
    <chartFormat chart="22" format="5">
      <pivotArea type="data" outline="0" fieldPosition="0">
        <references count="2">
          <reference field="4294967294" count="1" selected="0">
            <x v="0"/>
          </reference>
          <reference field="10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18" Type="http://schemas.openxmlformats.org/officeDocument/2006/relationships/pivotTable" Target="../pivotTables/pivotTable18.xml"/><Relationship Id="rId3" Type="http://schemas.openxmlformats.org/officeDocument/2006/relationships/pivotTable" Target="../pivotTables/pivotTable3.xml"/><Relationship Id="rId21" Type="http://schemas.openxmlformats.org/officeDocument/2006/relationships/pivotTable" Target="../pivotTables/pivotTable21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20" Type="http://schemas.openxmlformats.org/officeDocument/2006/relationships/pivotTable" Target="../pivotTables/pivotTable20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24" Type="http://schemas.openxmlformats.org/officeDocument/2006/relationships/drawing" Target="../drawings/drawing1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23" Type="http://schemas.openxmlformats.org/officeDocument/2006/relationships/printerSettings" Target="../printerSettings/printerSettings2.bin"/><Relationship Id="rId10" Type="http://schemas.openxmlformats.org/officeDocument/2006/relationships/pivotTable" Target="../pivotTables/pivotTable10.xml"/><Relationship Id="rId19" Type="http://schemas.openxmlformats.org/officeDocument/2006/relationships/pivotTable" Target="../pivotTables/pivotTable19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Relationship Id="rId22" Type="http://schemas.openxmlformats.org/officeDocument/2006/relationships/pivotTable" Target="../pivotTables/pivot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T101"/>
  <sheetViews>
    <sheetView topLeftCell="U1" zoomScale="50" zoomScaleNormal="50" workbookViewId="0">
      <selection activeCell="Y2" sqref="Y2"/>
    </sheetView>
  </sheetViews>
  <sheetFormatPr defaultColWidth="0" defaultRowHeight="14.4" x14ac:dyDescent="0.3"/>
  <cols>
    <col min="1" max="114" width="17.109375" customWidth="1"/>
    <col min="115" max="124" width="0" hidden="1" customWidth="1"/>
    <col min="125" max="16384" width="8.77734375" hidden="1"/>
  </cols>
  <sheetData>
    <row r="1" spans="1:114" s="40" customFormat="1" ht="34.950000000000003" customHeight="1" x14ac:dyDescent="0.3">
      <c r="E1" s="70" t="s">
        <v>894</v>
      </c>
      <c r="F1" s="70"/>
      <c r="G1" s="70"/>
      <c r="H1" s="70"/>
      <c r="I1" s="70"/>
      <c r="J1" s="70" t="s">
        <v>895</v>
      </c>
      <c r="K1" s="69"/>
      <c r="L1" s="69"/>
      <c r="M1" s="69"/>
      <c r="N1" s="69"/>
      <c r="O1" s="70" t="s">
        <v>896</v>
      </c>
      <c r="P1" s="69"/>
      <c r="Q1" s="69"/>
      <c r="R1" s="69"/>
      <c r="S1" s="69"/>
      <c r="T1" s="70" t="s">
        <v>897</v>
      </c>
      <c r="U1" s="69"/>
      <c r="V1" s="69"/>
      <c r="W1" s="69"/>
      <c r="X1" s="69"/>
      <c r="Y1" s="70" t="s">
        <v>898</v>
      </c>
      <c r="Z1" s="69"/>
      <c r="AA1" s="69"/>
      <c r="AB1" s="69"/>
      <c r="AC1" s="69"/>
      <c r="AD1" s="71" t="s">
        <v>899</v>
      </c>
      <c r="AE1" s="71"/>
      <c r="AF1" s="71"/>
      <c r="AG1" s="71"/>
      <c r="AH1" s="71"/>
      <c r="AI1" s="71"/>
      <c r="AJ1" s="71"/>
      <c r="AK1" s="71" t="s">
        <v>895</v>
      </c>
      <c r="AL1" s="72"/>
      <c r="AM1" s="72"/>
      <c r="AN1" s="72"/>
      <c r="AO1" s="72"/>
      <c r="AP1" s="72"/>
      <c r="AQ1" s="72"/>
      <c r="AR1" s="71" t="s">
        <v>896</v>
      </c>
      <c r="AS1" s="72"/>
      <c r="AT1" s="72"/>
      <c r="AU1" s="72"/>
      <c r="AV1" s="72"/>
      <c r="AW1" s="72"/>
      <c r="AX1" s="72"/>
      <c r="AY1" s="71" t="s">
        <v>900</v>
      </c>
      <c r="AZ1" s="72"/>
      <c r="BA1" s="72"/>
      <c r="BB1" s="72"/>
      <c r="BC1" s="72"/>
      <c r="BD1" s="72"/>
      <c r="BE1" s="72"/>
      <c r="BF1" s="71" t="s">
        <v>898</v>
      </c>
      <c r="BG1" s="72"/>
      <c r="BH1" s="72"/>
      <c r="BI1" s="72"/>
      <c r="BJ1" s="72"/>
      <c r="BK1" s="72"/>
      <c r="BL1" s="72"/>
      <c r="BM1" s="69" t="s">
        <v>4</v>
      </c>
      <c r="BN1" s="69"/>
      <c r="BO1" s="69"/>
      <c r="BP1" s="69"/>
      <c r="BQ1" s="69"/>
      <c r="BR1" s="69"/>
      <c r="BS1" s="69"/>
      <c r="BT1" s="69" t="s">
        <v>5</v>
      </c>
      <c r="BU1" s="69"/>
      <c r="BV1" s="69"/>
      <c r="BW1" s="69"/>
      <c r="BX1" s="69"/>
      <c r="BY1" s="69"/>
      <c r="BZ1" s="69"/>
      <c r="CA1" s="69" t="s">
        <v>6</v>
      </c>
      <c r="CB1" s="69"/>
      <c r="CC1" s="69"/>
      <c r="CF1" s="69" t="s">
        <v>9</v>
      </c>
      <c r="CG1" s="69"/>
      <c r="CH1" s="69"/>
      <c r="CI1" s="69"/>
      <c r="CJ1" s="69"/>
      <c r="CK1" s="69"/>
    </row>
    <row r="2" spans="1:114" s="39" customFormat="1" ht="345" x14ac:dyDescent="0.3">
      <c r="A2" s="37" t="s">
        <v>0</v>
      </c>
      <c r="B2" s="38" t="s">
        <v>875</v>
      </c>
      <c r="C2" s="38" t="s">
        <v>876</v>
      </c>
      <c r="D2" s="37" t="s">
        <v>1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33</v>
      </c>
      <c r="K2" s="37" t="s">
        <v>34</v>
      </c>
      <c r="L2" s="37" t="s">
        <v>35</v>
      </c>
      <c r="M2" s="37" t="s">
        <v>36</v>
      </c>
      <c r="N2" s="37" t="s">
        <v>37</v>
      </c>
      <c r="O2" s="37" t="s">
        <v>38</v>
      </c>
      <c r="P2" s="37" t="s">
        <v>39</v>
      </c>
      <c r="Q2" s="37" t="s">
        <v>40</v>
      </c>
      <c r="R2" s="37" t="s">
        <v>41</v>
      </c>
      <c r="S2" s="37" t="s">
        <v>42</v>
      </c>
      <c r="T2" s="37" t="s">
        <v>43</v>
      </c>
      <c r="U2" s="37" t="s">
        <v>44</v>
      </c>
      <c r="V2" s="37" t="s">
        <v>45</v>
      </c>
      <c r="W2" s="37" t="s">
        <v>46</v>
      </c>
      <c r="X2" s="37" t="s">
        <v>47</v>
      </c>
      <c r="Y2" s="37" t="s">
        <v>48</v>
      </c>
      <c r="Z2" s="37" t="s">
        <v>49</v>
      </c>
      <c r="AA2" s="37" t="s">
        <v>50</v>
      </c>
      <c r="AB2" s="37" t="s">
        <v>51</v>
      </c>
      <c r="AC2" s="37" t="s">
        <v>52</v>
      </c>
      <c r="AD2" s="45" t="s">
        <v>53</v>
      </c>
      <c r="AE2" s="45" t="s">
        <v>54</v>
      </c>
      <c r="AF2" s="45" t="s">
        <v>55</v>
      </c>
      <c r="AG2" s="45" t="s">
        <v>56</v>
      </c>
      <c r="AH2" s="45" t="s">
        <v>57</v>
      </c>
      <c r="AI2" s="45" t="s">
        <v>58</v>
      </c>
      <c r="AJ2" s="45" t="s">
        <v>59</v>
      </c>
      <c r="AK2" s="45" t="s">
        <v>60</v>
      </c>
      <c r="AL2" s="45" t="s">
        <v>61</v>
      </c>
      <c r="AM2" s="45" t="s">
        <v>62</v>
      </c>
      <c r="AN2" s="45" t="s">
        <v>63</v>
      </c>
      <c r="AO2" s="45" t="s">
        <v>64</v>
      </c>
      <c r="AP2" s="45" t="s">
        <v>65</v>
      </c>
      <c r="AQ2" s="45" t="s">
        <v>66</v>
      </c>
      <c r="AR2" s="45" t="s">
        <v>67</v>
      </c>
      <c r="AS2" s="45" t="s">
        <v>68</v>
      </c>
      <c r="AT2" s="45" t="s">
        <v>69</v>
      </c>
      <c r="AU2" s="45" t="s">
        <v>70</v>
      </c>
      <c r="AV2" s="45" t="s">
        <v>71</v>
      </c>
      <c r="AW2" s="45" t="s">
        <v>72</v>
      </c>
      <c r="AX2" s="45" t="s">
        <v>73</v>
      </c>
      <c r="AY2" s="45" t="s">
        <v>74</v>
      </c>
      <c r="AZ2" s="45" t="s">
        <v>75</v>
      </c>
      <c r="BA2" s="45" t="s">
        <v>76</v>
      </c>
      <c r="BB2" s="45" t="s">
        <v>77</v>
      </c>
      <c r="BC2" s="45" t="s">
        <v>78</v>
      </c>
      <c r="BD2" s="45" t="s">
        <v>79</v>
      </c>
      <c r="BE2" s="45" t="s">
        <v>80</v>
      </c>
      <c r="BF2" s="45" t="s">
        <v>81</v>
      </c>
      <c r="BG2" s="45" t="s">
        <v>82</v>
      </c>
      <c r="BH2" s="45" t="s">
        <v>83</v>
      </c>
      <c r="BI2" s="45" t="s">
        <v>84</v>
      </c>
      <c r="BJ2" s="45" t="s">
        <v>85</v>
      </c>
      <c r="BK2" s="45" t="s">
        <v>86</v>
      </c>
      <c r="BL2" s="45" t="s">
        <v>87</v>
      </c>
      <c r="BM2" s="37" t="s">
        <v>88</v>
      </c>
      <c r="BN2" s="37" t="s">
        <v>89</v>
      </c>
      <c r="BO2" s="37" t="s">
        <v>90</v>
      </c>
      <c r="BP2" s="37" t="s">
        <v>91</v>
      </c>
      <c r="BQ2" s="37" t="s">
        <v>92</v>
      </c>
      <c r="BR2" s="37" t="s">
        <v>93</v>
      </c>
      <c r="BS2" s="37" t="s">
        <v>94</v>
      </c>
      <c r="BT2" s="37" t="s">
        <v>88</v>
      </c>
      <c r="BU2" s="37" t="s">
        <v>89</v>
      </c>
      <c r="BV2" s="37" t="s">
        <v>90</v>
      </c>
      <c r="BW2" s="37" t="s">
        <v>91</v>
      </c>
      <c r="BX2" s="37" t="s">
        <v>92</v>
      </c>
      <c r="BY2" s="37" t="s">
        <v>95</v>
      </c>
      <c r="BZ2" s="37" t="s">
        <v>96</v>
      </c>
      <c r="CA2" s="37" t="s">
        <v>97</v>
      </c>
      <c r="CB2" s="37" t="s">
        <v>98</v>
      </c>
      <c r="CC2" s="37" t="s">
        <v>99</v>
      </c>
      <c r="CD2" s="38" t="s">
        <v>7</v>
      </c>
      <c r="CE2" s="38" t="s">
        <v>8</v>
      </c>
      <c r="CF2" s="38" t="s">
        <v>101</v>
      </c>
      <c r="CG2" s="37" t="s">
        <v>102</v>
      </c>
      <c r="CH2" s="37" t="s">
        <v>103</v>
      </c>
      <c r="CI2" s="37" t="s">
        <v>104</v>
      </c>
      <c r="CJ2" s="37" t="s">
        <v>105</v>
      </c>
      <c r="CK2" s="37" t="s">
        <v>106</v>
      </c>
      <c r="CL2" s="37" t="s">
        <v>10</v>
      </c>
      <c r="CM2" s="37" t="s">
        <v>11</v>
      </c>
      <c r="CN2" s="37" t="s">
        <v>107</v>
      </c>
      <c r="CO2" s="37" t="s">
        <v>12</v>
      </c>
      <c r="CP2" s="37" t="s">
        <v>108</v>
      </c>
      <c r="CQ2" s="37" t="s">
        <v>13</v>
      </c>
      <c r="CR2" s="37" t="s">
        <v>14</v>
      </c>
      <c r="CS2" s="38" t="s">
        <v>109</v>
      </c>
      <c r="CT2" s="37" t="s">
        <v>15</v>
      </c>
      <c r="CU2" s="37" t="s">
        <v>16</v>
      </c>
      <c r="CV2" s="37" t="s">
        <v>17</v>
      </c>
      <c r="CW2" s="37" t="s">
        <v>94</v>
      </c>
      <c r="CX2" s="37" t="s">
        <v>18</v>
      </c>
      <c r="CY2" s="37" t="s">
        <v>19</v>
      </c>
      <c r="CZ2" s="37" t="s">
        <v>93</v>
      </c>
      <c r="DA2" s="37" t="s">
        <v>20</v>
      </c>
      <c r="DB2" s="37" t="s">
        <v>94</v>
      </c>
      <c r="DC2" s="37" t="s">
        <v>21</v>
      </c>
      <c r="DD2" s="37" t="s">
        <v>22</v>
      </c>
      <c r="DE2" s="37" t="s">
        <v>94</v>
      </c>
      <c r="DF2" s="37" t="s">
        <v>23</v>
      </c>
      <c r="DG2" s="37" t="s">
        <v>24</v>
      </c>
      <c r="DH2" s="37" t="s">
        <v>93</v>
      </c>
      <c r="DI2" s="37" t="s">
        <v>25</v>
      </c>
      <c r="DJ2" s="37" t="s">
        <v>26</v>
      </c>
    </row>
    <row r="3" spans="1:114" hidden="1" x14ac:dyDescent="0.3">
      <c r="A3" t="s">
        <v>808</v>
      </c>
      <c r="B3" t="s">
        <v>877</v>
      </c>
      <c r="C3" t="s">
        <v>880</v>
      </c>
      <c r="D3" t="s">
        <v>115</v>
      </c>
      <c r="E3" t="s">
        <v>116</v>
      </c>
      <c r="F3" t="s">
        <v>117</v>
      </c>
      <c r="G3" t="s">
        <v>118</v>
      </c>
      <c r="H3" t="s">
        <v>119</v>
      </c>
      <c r="I3" t="s">
        <v>120</v>
      </c>
      <c r="J3" t="s">
        <v>121</v>
      </c>
      <c r="K3" t="s">
        <v>122</v>
      </c>
      <c r="L3" t="s">
        <v>122</v>
      </c>
      <c r="M3" t="s">
        <v>122</v>
      </c>
      <c r="N3" t="s">
        <v>122</v>
      </c>
      <c r="O3" t="s">
        <v>116</v>
      </c>
      <c r="P3" t="s">
        <v>117</v>
      </c>
      <c r="Q3" t="s">
        <v>118</v>
      </c>
      <c r="R3" t="s">
        <v>119</v>
      </c>
      <c r="S3" t="s">
        <v>120</v>
      </c>
      <c r="T3" t="s">
        <v>116</v>
      </c>
      <c r="U3" t="s">
        <v>117</v>
      </c>
      <c r="V3" t="s">
        <v>118</v>
      </c>
      <c r="W3" t="s">
        <v>119</v>
      </c>
      <c r="X3" t="s">
        <v>120</v>
      </c>
      <c r="Y3" t="s">
        <v>123</v>
      </c>
      <c r="Z3" t="s">
        <v>124</v>
      </c>
      <c r="AA3" t="s">
        <v>125</v>
      </c>
      <c r="AB3" t="s">
        <v>125</v>
      </c>
      <c r="AC3" t="s">
        <v>125</v>
      </c>
      <c r="AD3" t="s">
        <v>126</v>
      </c>
      <c r="AE3" t="s">
        <v>127</v>
      </c>
      <c r="AF3" t="s">
        <v>128</v>
      </c>
      <c r="AG3" t="s">
        <v>129</v>
      </c>
      <c r="AH3" t="s">
        <v>130</v>
      </c>
      <c r="AI3" t="s">
        <v>131</v>
      </c>
      <c r="AJ3" t="s">
        <v>132</v>
      </c>
      <c r="AK3" t="s">
        <v>133</v>
      </c>
      <c r="AL3" t="s">
        <v>134</v>
      </c>
      <c r="AM3" t="s">
        <v>121</v>
      </c>
      <c r="AN3" t="s">
        <v>133</v>
      </c>
      <c r="AO3" t="s">
        <v>133</v>
      </c>
      <c r="AP3" t="s">
        <v>133</v>
      </c>
      <c r="AQ3" t="s">
        <v>133</v>
      </c>
      <c r="AR3" t="s">
        <v>126</v>
      </c>
      <c r="AS3" t="s">
        <v>127</v>
      </c>
      <c r="AT3" t="s">
        <v>128</v>
      </c>
      <c r="AU3" t="s">
        <v>129</v>
      </c>
      <c r="AV3" t="s">
        <v>130</v>
      </c>
      <c r="AW3" t="s">
        <v>131</v>
      </c>
      <c r="AX3" t="s">
        <v>135</v>
      </c>
      <c r="AY3" t="s">
        <v>136</v>
      </c>
      <c r="AZ3" t="s">
        <v>127</v>
      </c>
      <c r="BA3" t="s">
        <v>136</v>
      </c>
      <c r="BB3" t="s">
        <v>129</v>
      </c>
      <c r="BC3" t="s">
        <v>130</v>
      </c>
      <c r="BD3" t="s">
        <v>131</v>
      </c>
      <c r="BE3" t="s">
        <v>135</v>
      </c>
      <c r="BF3" t="s">
        <v>136</v>
      </c>
      <c r="BG3" t="s">
        <v>127</v>
      </c>
      <c r="BH3" t="s">
        <v>137</v>
      </c>
      <c r="BI3" t="s">
        <v>129</v>
      </c>
      <c r="BJ3" t="s">
        <v>138</v>
      </c>
      <c r="BK3" t="s">
        <v>131</v>
      </c>
      <c r="BL3" t="s">
        <v>132</v>
      </c>
      <c r="BM3" t="s">
        <v>132</v>
      </c>
      <c r="BN3" t="s">
        <v>139</v>
      </c>
      <c r="BO3" t="s">
        <v>135</v>
      </c>
      <c r="BP3" t="s">
        <v>135</v>
      </c>
      <c r="BQ3" t="s">
        <v>140</v>
      </c>
      <c r="BR3" t="s">
        <v>139</v>
      </c>
      <c r="BV3" t="s">
        <v>90</v>
      </c>
      <c r="BX3" t="s">
        <v>92</v>
      </c>
      <c r="CA3" t="s">
        <v>141</v>
      </c>
      <c r="CB3" t="s">
        <v>141</v>
      </c>
      <c r="CC3" t="s">
        <v>142</v>
      </c>
      <c r="CD3">
        <v>4</v>
      </c>
      <c r="CE3" t="s">
        <v>143</v>
      </c>
      <c r="CK3" t="s">
        <v>144</v>
      </c>
      <c r="CL3" t="s">
        <v>145</v>
      </c>
      <c r="CM3" t="s">
        <v>146</v>
      </c>
      <c r="CO3" t="s">
        <v>147</v>
      </c>
      <c r="CP3" t="s">
        <v>148</v>
      </c>
      <c r="CQ3">
        <v>7</v>
      </c>
      <c r="CR3" t="s">
        <v>109</v>
      </c>
      <c r="CS3" t="s">
        <v>149</v>
      </c>
      <c r="CT3" t="s">
        <v>891</v>
      </c>
      <c r="CU3" t="s">
        <v>151</v>
      </c>
      <c r="CV3" t="s">
        <v>151</v>
      </c>
      <c r="CX3" t="s">
        <v>152</v>
      </c>
      <c r="CY3" t="s">
        <v>153</v>
      </c>
      <c r="DA3" t="s">
        <v>154</v>
      </c>
      <c r="DB3" t="s">
        <v>155</v>
      </c>
      <c r="DC3" t="s">
        <v>156</v>
      </c>
      <c r="DD3" t="s">
        <v>157</v>
      </c>
      <c r="DE3" t="s">
        <v>158</v>
      </c>
      <c r="DF3" t="s">
        <v>156</v>
      </c>
      <c r="DG3" t="s">
        <v>93</v>
      </c>
      <c r="DH3" t="s">
        <v>159</v>
      </c>
      <c r="DI3" t="s">
        <v>151</v>
      </c>
      <c r="DJ3" t="s">
        <v>160</v>
      </c>
    </row>
    <row r="4" spans="1:114" x14ac:dyDescent="0.3">
      <c r="A4" t="s">
        <v>163</v>
      </c>
      <c r="B4" t="s">
        <v>878</v>
      </c>
      <c r="C4" t="s">
        <v>880</v>
      </c>
      <c r="D4" t="s">
        <v>164</v>
      </c>
      <c r="E4" t="s">
        <v>116</v>
      </c>
      <c r="F4" t="s">
        <v>124</v>
      </c>
      <c r="G4" t="s">
        <v>119</v>
      </c>
      <c r="H4" t="s">
        <v>165</v>
      </c>
      <c r="I4" t="s">
        <v>166</v>
      </c>
      <c r="J4" t="s">
        <v>121</v>
      </c>
      <c r="K4" t="s">
        <v>122</v>
      </c>
      <c r="L4" t="s">
        <v>122</v>
      </c>
      <c r="M4" t="s">
        <v>122</v>
      </c>
      <c r="N4" t="s">
        <v>122</v>
      </c>
      <c r="O4" t="s">
        <v>116</v>
      </c>
      <c r="P4" t="s">
        <v>124</v>
      </c>
      <c r="Q4" t="s">
        <v>119</v>
      </c>
      <c r="R4" t="s">
        <v>165</v>
      </c>
      <c r="S4" t="s">
        <v>166</v>
      </c>
      <c r="T4" t="s">
        <v>116</v>
      </c>
      <c r="U4" t="s">
        <v>124</v>
      </c>
      <c r="V4" t="s">
        <v>119</v>
      </c>
      <c r="W4" t="s">
        <v>119</v>
      </c>
      <c r="X4" t="s">
        <v>166</v>
      </c>
      <c r="Y4" t="s">
        <v>116</v>
      </c>
      <c r="Z4" t="s">
        <v>124</v>
      </c>
      <c r="AA4" t="s">
        <v>119</v>
      </c>
      <c r="AB4" t="s">
        <v>119</v>
      </c>
      <c r="AC4" t="s">
        <v>166</v>
      </c>
      <c r="AD4" t="s">
        <v>126</v>
      </c>
      <c r="AE4" t="s">
        <v>167</v>
      </c>
      <c r="AF4" t="s">
        <v>128</v>
      </c>
      <c r="AG4" t="s">
        <v>129</v>
      </c>
      <c r="AH4" t="s">
        <v>130</v>
      </c>
      <c r="AI4" t="s">
        <v>168</v>
      </c>
      <c r="AJ4" t="s">
        <v>169</v>
      </c>
      <c r="AK4" t="s">
        <v>133</v>
      </c>
      <c r="AL4" t="s">
        <v>134</v>
      </c>
      <c r="AM4" t="s">
        <v>121</v>
      </c>
      <c r="AN4" t="s">
        <v>133</v>
      </c>
      <c r="AO4" t="s">
        <v>133</v>
      </c>
      <c r="AP4" t="s">
        <v>133</v>
      </c>
      <c r="AQ4" t="s">
        <v>133</v>
      </c>
      <c r="AR4" t="s">
        <v>126</v>
      </c>
      <c r="AS4" t="s">
        <v>167</v>
      </c>
      <c r="AT4" t="s">
        <v>136</v>
      </c>
      <c r="AU4" t="s">
        <v>129</v>
      </c>
      <c r="AV4" t="s">
        <v>130</v>
      </c>
      <c r="AW4" t="s">
        <v>168</v>
      </c>
      <c r="AX4" t="s">
        <v>169</v>
      </c>
      <c r="AY4" t="s">
        <v>170</v>
      </c>
      <c r="AZ4" t="s">
        <v>167</v>
      </c>
      <c r="BA4" t="s">
        <v>128</v>
      </c>
      <c r="BB4" t="s">
        <v>171</v>
      </c>
      <c r="BC4" t="s">
        <v>130</v>
      </c>
      <c r="BD4" t="s">
        <v>168</v>
      </c>
      <c r="BE4" t="s">
        <v>132</v>
      </c>
      <c r="BF4" t="s">
        <v>136</v>
      </c>
      <c r="BG4" t="s">
        <v>172</v>
      </c>
      <c r="BH4" t="s">
        <v>137</v>
      </c>
      <c r="BI4" t="s">
        <v>129</v>
      </c>
      <c r="BJ4" t="s">
        <v>138</v>
      </c>
      <c r="BK4" t="s">
        <v>131</v>
      </c>
      <c r="BL4" t="s">
        <v>132</v>
      </c>
      <c r="BM4" t="s">
        <v>139</v>
      </c>
      <c r="BN4" t="s">
        <v>139</v>
      </c>
      <c r="BO4" t="s">
        <v>135</v>
      </c>
      <c r="BP4" t="s">
        <v>135</v>
      </c>
      <c r="BQ4" t="s">
        <v>132</v>
      </c>
      <c r="BR4" t="s">
        <v>139</v>
      </c>
      <c r="BT4" t="s">
        <v>88</v>
      </c>
      <c r="BU4" t="s">
        <v>89</v>
      </c>
      <c r="BV4" t="s">
        <v>90</v>
      </c>
      <c r="CA4" t="s">
        <v>173</v>
      </c>
      <c r="CB4" t="s">
        <v>174</v>
      </c>
      <c r="CC4" t="s">
        <v>175</v>
      </c>
      <c r="CD4">
        <v>6</v>
      </c>
      <c r="CE4" t="s">
        <v>176</v>
      </c>
      <c r="CH4" t="s">
        <v>103</v>
      </c>
      <c r="CI4" t="s">
        <v>104</v>
      </c>
      <c r="CL4" t="s">
        <v>177</v>
      </c>
      <c r="CM4" t="s">
        <v>178</v>
      </c>
      <c r="CO4" t="s">
        <v>147</v>
      </c>
      <c r="CP4" t="s">
        <v>179</v>
      </c>
      <c r="CQ4">
        <v>7</v>
      </c>
      <c r="CR4" t="s">
        <v>180</v>
      </c>
      <c r="CT4" t="s">
        <v>181</v>
      </c>
      <c r="CU4" t="s">
        <v>156</v>
      </c>
      <c r="CV4" t="s">
        <v>156</v>
      </c>
      <c r="CW4" t="s">
        <v>182</v>
      </c>
      <c r="CX4" t="s">
        <v>139</v>
      </c>
      <c r="CY4" t="s">
        <v>93</v>
      </c>
      <c r="CZ4" t="s">
        <v>183</v>
      </c>
      <c r="DA4" t="s">
        <v>151</v>
      </c>
      <c r="DC4" t="s">
        <v>156</v>
      </c>
      <c r="DD4" t="s">
        <v>151</v>
      </c>
      <c r="DE4" t="s">
        <v>184</v>
      </c>
      <c r="DF4" t="s">
        <v>156</v>
      </c>
      <c r="DG4" t="s">
        <v>93</v>
      </c>
      <c r="DH4" t="s">
        <v>185</v>
      </c>
      <c r="DI4" t="s">
        <v>151</v>
      </c>
      <c r="DJ4" t="s">
        <v>160</v>
      </c>
    </row>
    <row r="5" spans="1:114" x14ac:dyDescent="0.3">
      <c r="A5" t="s">
        <v>810</v>
      </c>
      <c r="B5" t="s">
        <v>879</v>
      </c>
      <c r="C5" t="s">
        <v>880</v>
      </c>
      <c r="D5" t="s">
        <v>187</v>
      </c>
      <c r="E5" t="s">
        <v>116</v>
      </c>
      <c r="F5" t="s">
        <v>188</v>
      </c>
      <c r="G5" t="s">
        <v>125</v>
      </c>
      <c r="H5" t="s">
        <v>125</v>
      </c>
      <c r="I5" t="s">
        <v>125</v>
      </c>
      <c r="J5" t="s">
        <v>121</v>
      </c>
      <c r="K5" t="s">
        <v>122</v>
      </c>
      <c r="L5" t="s">
        <v>122</v>
      </c>
      <c r="M5" t="s">
        <v>122</v>
      </c>
      <c r="N5" t="s">
        <v>122</v>
      </c>
      <c r="O5" t="s">
        <v>116</v>
      </c>
      <c r="P5" t="s">
        <v>188</v>
      </c>
      <c r="Q5" t="s">
        <v>125</v>
      </c>
      <c r="R5" t="s">
        <v>125</v>
      </c>
      <c r="S5" t="s">
        <v>125</v>
      </c>
      <c r="T5" t="s">
        <v>116</v>
      </c>
      <c r="U5" t="s">
        <v>188</v>
      </c>
      <c r="V5" t="s">
        <v>125</v>
      </c>
      <c r="W5" t="s">
        <v>125</v>
      </c>
      <c r="X5" t="s">
        <v>125</v>
      </c>
      <c r="Y5" t="s">
        <v>116</v>
      </c>
      <c r="Z5" t="s">
        <v>188</v>
      </c>
      <c r="AA5" t="s">
        <v>125</v>
      </c>
      <c r="AB5" t="s">
        <v>125</v>
      </c>
      <c r="AC5" t="s">
        <v>125</v>
      </c>
      <c r="AD5" t="s">
        <v>126</v>
      </c>
      <c r="AE5" t="s">
        <v>189</v>
      </c>
      <c r="AF5" t="s">
        <v>136</v>
      </c>
      <c r="AG5" t="s">
        <v>190</v>
      </c>
      <c r="AH5" t="s">
        <v>191</v>
      </c>
      <c r="AI5" t="s">
        <v>131</v>
      </c>
      <c r="AJ5" t="s">
        <v>132</v>
      </c>
      <c r="AK5" t="s">
        <v>133</v>
      </c>
      <c r="AL5" t="s">
        <v>134</v>
      </c>
      <c r="AM5" t="s">
        <v>121</v>
      </c>
      <c r="AN5" t="s">
        <v>133</v>
      </c>
      <c r="AO5" t="s">
        <v>133</v>
      </c>
      <c r="AP5" t="s">
        <v>133</v>
      </c>
      <c r="AQ5" t="s">
        <v>133</v>
      </c>
      <c r="AR5" t="s">
        <v>126</v>
      </c>
      <c r="AS5" t="s">
        <v>127</v>
      </c>
      <c r="AT5" t="s">
        <v>136</v>
      </c>
      <c r="AU5" t="s">
        <v>190</v>
      </c>
      <c r="AV5" t="s">
        <v>191</v>
      </c>
      <c r="AW5" t="s">
        <v>131</v>
      </c>
      <c r="AX5" t="s">
        <v>132</v>
      </c>
      <c r="AY5" t="s">
        <v>170</v>
      </c>
      <c r="AZ5" t="s">
        <v>127</v>
      </c>
      <c r="BA5" t="s">
        <v>136</v>
      </c>
      <c r="BB5" t="s">
        <v>171</v>
      </c>
      <c r="BC5" t="s">
        <v>191</v>
      </c>
      <c r="BD5" t="s">
        <v>131</v>
      </c>
      <c r="BE5" t="s">
        <v>132</v>
      </c>
      <c r="BF5" t="s">
        <v>136</v>
      </c>
      <c r="BG5" t="s">
        <v>167</v>
      </c>
      <c r="BH5" t="s">
        <v>137</v>
      </c>
      <c r="BI5" t="s">
        <v>129</v>
      </c>
      <c r="BJ5" t="s">
        <v>192</v>
      </c>
      <c r="BK5" t="s">
        <v>193</v>
      </c>
      <c r="BL5" t="s">
        <v>135</v>
      </c>
      <c r="BM5" t="s">
        <v>139</v>
      </c>
      <c r="BN5" t="s">
        <v>139</v>
      </c>
      <c r="BO5" t="s">
        <v>139</v>
      </c>
      <c r="BP5" t="s">
        <v>139</v>
      </c>
      <c r="BQ5" t="s">
        <v>139</v>
      </c>
      <c r="BR5" t="s">
        <v>139</v>
      </c>
      <c r="BY5" t="s">
        <v>95</v>
      </c>
      <c r="CA5" t="s">
        <v>194</v>
      </c>
      <c r="CB5" t="s">
        <v>195</v>
      </c>
      <c r="CC5" t="s">
        <v>196</v>
      </c>
      <c r="CD5">
        <v>18</v>
      </c>
      <c r="CE5" t="s">
        <v>176</v>
      </c>
      <c r="CG5" t="s">
        <v>102</v>
      </c>
      <c r="CH5" t="s">
        <v>103</v>
      </c>
      <c r="CI5" t="s">
        <v>104</v>
      </c>
      <c r="CL5" t="s">
        <v>197</v>
      </c>
      <c r="CM5" t="s">
        <v>198</v>
      </c>
      <c r="CO5" t="s">
        <v>147</v>
      </c>
      <c r="CP5" t="s">
        <v>199</v>
      </c>
      <c r="CQ5">
        <v>7</v>
      </c>
      <c r="CR5" t="s">
        <v>109</v>
      </c>
      <c r="CS5" t="s">
        <v>187</v>
      </c>
      <c r="CT5" t="s">
        <v>181</v>
      </c>
      <c r="CU5" t="s">
        <v>156</v>
      </c>
      <c r="CV5" t="s">
        <v>156</v>
      </c>
      <c r="CX5" t="s">
        <v>152</v>
      </c>
      <c r="CY5" t="s">
        <v>200</v>
      </c>
      <c r="DA5" t="s">
        <v>154</v>
      </c>
      <c r="DB5" t="s">
        <v>201</v>
      </c>
      <c r="DC5" t="s">
        <v>156</v>
      </c>
      <c r="DD5" t="s">
        <v>157</v>
      </c>
      <c r="DE5" t="s">
        <v>202</v>
      </c>
      <c r="DF5" t="s">
        <v>156</v>
      </c>
      <c r="DG5" t="s">
        <v>93</v>
      </c>
      <c r="DH5" t="s">
        <v>203</v>
      </c>
      <c r="DI5" t="s">
        <v>151</v>
      </c>
      <c r="DJ5" t="s">
        <v>204</v>
      </c>
    </row>
    <row r="6" spans="1:114" hidden="1" x14ac:dyDescent="0.3">
      <c r="A6" t="s">
        <v>811</v>
      </c>
      <c r="B6" t="s">
        <v>879</v>
      </c>
      <c r="C6" t="s">
        <v>880</v>
      </c>
      <c r="D6" t="s">
        <v>206</v>
      </c>
      <c r="E6" t="s">
        <v>116</v>
      </c>
      <c r="F6" t="s">
        <v>117</v>
      </c>
      <c r="G6" t="s">
        <v>165</v>
      </c>
      <c r="H6" t="s">
        <v>118</v>
      </c>
      <c r="I6" t="s">
        <v>166</v>
      </c>
      <c r="J6" t="s">
        <v>121</v>
      </c>
      <c r="K6" t="s">
        <v>122</v>
      </c>
      <c r="L6" t="s">
        <v>122</v>
      </c>
      <c r="M6" t="s">
        <v>122</v>
      </c>
      <c r="N6" t="s">
        <v>122</v>
      </c>
      <c r="O6" t="s">
        <v>116</v>
      </c>
      <c r="P6" t="s">
        <v>117</v>
      </c>
      <c r="Q6" t="s">
        <v>165</v>
      </c>
      <c r="R6" t="s">
        <v>119</v>
      </c>
      <c r="S6" t="s">
        <v>166</v>
      </c>
      <c r="T6" t="s">
        <v>116</v>
      </c>
      <c r="U6" t="s">
        <v>117</v>
      </c>
      <c r="V6" t="s">
        <v>165</v>
      </c>
      <c r="W6" t="s">
        <v>119</v>
      </c>
      <c r="X6" t="s">
        <v>166</v>
      </c>
      <c r="Y6" t="s">
        <v>116</v>
      </c>
      <c r="Z6" t="s">
        <v>117</v>
      </c>
      <c r="AA6" t="s">
        <v>118</v>
      </c>
      <c r="AB6" t="s">
        <v>119</v>
      </c>
      <c r="AC6" t="s">
        <v>166</v>
      </c>
      <c r="AD6" t="s">
        <v>170</v>
      </c>
      <c r="AE6" t="s">
        <v>127</v>
      </c>
      <c r="AF6" t="s">
        <v>136</v>
      </c>
      <c r="AG6" t="s">
        <v>171</v>
      </c>
      <c r="AH6" t="s">
        <v>130</v>
      </c>
      <c r="AI6" t="s">
        <v>131</v>
      </c>
      <c r="AJ6" t="s">
        <v>132</v>
      </c>
      <c r="AK6" t="s">
        <v>133</v>
      </c>
      <c r="AL6" t="s">
        <v>134</v>
      </c>
      <c r="AM6" t="s">
        <v>121</v>
      </c>
      <c r="AN6" t="s">
        <v>133</v>
      </c>
      <c r="AO6" t="s">
        <v>133</v>
      </c>
      <c r="AP6" t="s">
        <v>133</v>
      </c>
      <c r="AQ6" t="s">
        <v>133</v>
      </c>
      <c r="AR6" t="s">
        <v>136</v>
      </c>
      <c r="AS6" t="s">
        <v>167</v>
      </c>
      <c r="AT6" t="s">
        <v>137</v>
      </c>
      <c r="AU6" t="s">
        <v>129</v>
      </c>
      <c r="AV6" t="s">
        <v>130</v>
      </c>
      <c r="AW6" t="s">
        <v>131</v>
      </c>
      <c r="AX6" t="s">
        <v>169</v>
      </c>
      <c r="AY6" t="s">
        <v>136</v>
      </c>
      <c r="AZ6" t="s">
        <v>167</v>
      </c>
      <c r="BA6" t="s">
        <v>137</v>
      </c>
      <c r="BB6" t="s">
        <v>129</v>
      </c>
      <c r="BC6" t="s">
        <v>130</v>
      </c>
      <c r="BD6" t="s">
        <v>131</v>
      </c>
      <c r="BE6" t="s">
        <v>169</v>
      </c>
      <c r="BF6" t="s">
        <v>136</v>
      </c>
      <c r="BG6" t="s">
        <v>167</v>
      </c>
      <c r="BH6" t="s">
        <v>137</v>
      </c>
      <c r="BI6" t="s">
        <v>129</v>
      </c>
      <c r="BJ6" t="s">
        <v>130</v>
      </c>
      <c r="BK6" t="s">
        <v>131</v>
      </c>
      <c r="BL6" t="s">
        <v>132</v>
      </c>
      <c r="BM6" t="s">
        <v>132</v>
      </c>
      <c r="BN6" t="s">
        <v>139</v>
      </c>
      <c r="BO6" t="s">
        <v>135</v>
      </c>
      <c r="BP6" t="s">
        <v>135</v>
      </c>
      <c r="BQ6" t="s">
        <v>135</v>
      </c>
      <c r="BR6" t="s">
        <v>140</v>
      </c>
      <c r="BS6" t="s">
        <v>207</v>
      </c>
      <c r="BV6" t="s">
        <v>90</v>
      </c>
      <c r="BW6" t="s">
        <v>91</v>
      </c>
      <c r="BX6" t="s">
        <v>92</v>
      </c>
      <c r="CA6">
        <v>0</v>
      </c>
      <c r="CB6">
        <v>0</v>
      </c>
      <c r="CC6">
        <v>0</v>
      </c>
      <c r="CD6">
        <v>1</v>
      </c>
      <c r="CE6" t="s">
        <v>143</v>
      </c>
      <c r="CG6" t="s">
        <v>102</v>
      </c>
      <c r="CI6" t="s">
        <v>104</v>
      </c>
      <c r="CJ6" t="s">
        <v>105</v>
      </c>
      <c r="CL6" t="s">
        <v>208</v>
      </c>
      <c r="CM6" t="s">
        <v>146</v>
      </c>
      <c r="CO6" t="s">
        <v>147</v>
      </c>
      <c r="CP6" t="s">
        <v>209</v>
      </c>
      <c r="CQ6">
        <v>9</v>
      </c>
      <c r="CR6" t="s">
        <v>109</v>
      </c>
      <c r="CS6" t="s">
        <v>210</v>
      </c>
      <c r="CT6" t="s">
        <v>181</v>
      </c>
      <c r="CU6" t="s">
        <v>151</v>
      </c>
      <c r="CV6" t="s">
        <v>156</v>
      </c>
      <c r="CX6" t="s">
        <v>152</v>
      </c>
      <c r="CY6" t="s">
        <v>200</v>
      </c>
      <c r="DA6" t="s">
        <v>151</v>
      </c>
      <c r="DC6" t="s">
        <v>211</v>
      </c>
      <c r="DD6" t="s">
        <v>157</v>
      </c>
      <c r="DF6" t="s">
        <v>156</v>
      </c>
      <c r="DG6" t="s">
        <v>93</v>
      </c>
      <c r="DH6" t="s">
        <v>212</v>
      </c>
      <c r="DI6" t="s">
        <v>156</v>
      </c>
      <c r="DJ6" t="s">
        <v>160</v>
      </c>
    </row>
    <row r="7" spans="1:114" hidden="1" x14ac:dyDescent="0.3">
      <c r="A7" t="s">
        <v>812</v>
      </c>
      <c r="B7" t="s">
        <v>877</v>
      </c>
      <c r="C7" t="s">
        <v>880</v>
      </c>
      <c r="D7" t="s">
        <v>214</v>
      </c>
      <c r="E7" t="s">
        <v>116</v>
      </c>
      <c r="F7" t="s">
        <v>117</v>
      </c>
      <c r="G7" t="s">
        <v>119</v>
      </c>
      <c r="H7" t="s">
        <v>119</v>
      </c>
      <c r="I7" t="s">
        <v>215</v>
      </c>
      <c r="J7" t="s">
        <v>116</v>
      </c>
      <c r="K7" t="s">
        <v>117</v>
      </c>
      <c r="L7" t="s">
        <v>122</v>
      </c>
      <c r="M7" t="s">
        <v>122</v>
      </c>
      <c r="N7" t="s">
        <v>122</v>
      </c>
      <c r="O7" t="s">
        <v>116</v>
      </c>
      <c r="P7" t="s">
        <v>117</v>
      </c>
      <c r="Q7" t="s">
        <v>119</v>
      </c>
      <c r="R7" t="s">
        <v>119</v>
      </c>
      <c r="S7" t="s">
        <v>216</v>
      </c>
      <c r="T7" t="s">
        <v>116</v>
      </c>
      <c r="U7" t="s">
        <v>117</v>
      </c>
      <c r="V7" t="s">
        <v>122</v>
      </c>
      <c r="W7" t="s">
        <v>122</v>
      </c>
      <c r="X7" t="s">
        <v>122</v>
      </c>
      <c r="Y7" t="s">
        <v>116</v>
      </c>
      <c r="Z7" t="s">
        <v>117</v>
      </c>
      <c r="AA7" t="s">
        <v>122</v>
      </c>
      <c r="AB7" t="s">
        <v>122</v>
      </c>
      <c r="AC7" t="s">
        <v>122</v>
      </c>
      <c r="AD7" t="s">
        <v>126</v>
      </c>
      <c r="AE7" t="s">
        <v>127</v>
      </c>
      <c r="AF7" t="s">
        <v>136</v>
      </c>
      <c r="AG7" t="s">
        <v>129</v>
      </c>
      <c r="AH7" t="s">
        <v>191</v>
      </c>
      <c r="AI7" t="s">
        <v>131</v>
      </c>
      <c r="AJ7" t="s">
        <v>135</v>
      </c>
      <c r="AK7" t="s">
        <v>126</v>
      </c>
      <c r="AL7" t="s">
        <v>127</v>
      </c>
      <c r="AM7" t="s">
        <v>136</v>
      </c>
      <c r="AN7" t="s">
        <v>129</v>
      </c>
      <c r="AO7" t="s">
        <v>191</v>
      </c>
      <c r="AP7" t="s">
        <v>131</v>
      </c>
      <c r="AQ7" t="s">
        <v>135</v>
      </c>
      <c r="AR7" t="s">
        <v>126</v>
      </c>
      <c r="AS7" t="s">
        <v>127</v>
      </c>
      <c r="AT7" t="s">
        <v>136</v>
      </c>
      <c r="AU7" t="s">
        <v>129</v>
      </c>
      <c r="AV7" t="s">
        <v>191</v>
      </c>
      <c r="AW7" t="s">
        <v>131</v>
      </c>
      <c r="AX7" t="s">
        <v>135</v>
      </c>
      <c r="AY7" t="s">
        <v>126</v>
      </c>
      <c r="AZ7" t="s">
        <v>127</v>
      </c>
      <c r="BA7" t="s">
        <v>136</v>
      </c>
      <c r="BB7" t="s">
        <v>129</v>
      </c>
      <c r="BC7" t="s">
        <v>191</v>
      </c>
      <c r="BD7" t="s">
        <v>131</v>
      </c>
      <c r="BE7" t="s">
        <v>135</v>
      </c>
      <c r="BF7" t="s">
        <v>126</v>
      </c>
      <c r="BG7" t="s">
        <v>127</v>
      </c>
      <c r="BH7" t="s">
        <v>136</v>
      </c>
      <c r="BI7" t="s">
        <v>129</v>
      </c>
      <c r="BJ7" t="s">
        <v>191</v>
      </c>
      <c r="BK7" t="s">
        <v>131</v>
      </c>
      <c r="BL7" t="s">
        <v>135</v>
      </c>
      <c r="BM7" t="s">
        <v>139</v>
      </c>
      <c r="BN7" t="s">
        <v>139</v>
      </c>
      <c r="BO7" t="s">
        <v>135</v>
      </c>
      <c r="BP7" t="s">
        <v>132</v>
      </c>
      <c r="BQ7" t="s">
        <v>132</v>
      </c>
      <c r="BR7" t="s">
        <v>139</v>
      </c>
      <c r="BV7" t="s">
        <v>90</v>
      </c>
      <c r="BX7" t="s">
        <v>92</v>
      </c>
      <c r="CA7" t="s">
        <v>217</v>
      </c>
      <c r="CB7" t="s">
        <v>217</v>
      </c>
      <c r="CC7" t="s">
        <v>217</v>
      </c>
      <c r="CD7">
        <v>1</v>
      </c>
      <c r="CE7" t="s">
        <v>176</v>
      </c>
      <c r="CG7" t="s">
        <v>102</v>
      </c>
      <c r="CM7" t="s">
        <v>146</v>
      </c>
      <c r="CO7" t="s">
        <v>147</v>
      </c>
      <c r="CP7" t="s">
        <v>218</v>
      </c>
      <c r="CQ7">
        <v>7</v>
      </c>
      <c r="CR7" t="s">
        <v>180</v>
      </c>
      <c r="CT7" t="s">
        <v>181</v>
      </c>
      <c r="CU7" t="s">
        <v>151</v>
      </c>
      <c r="CV7" t="s">
        <v>151</v>
      </c>
      <c r="CX7" t="s">
        <v>219</v>
      </c>
      <c r="CY7" t="s">
        <v>153</v>
      </c>
      <c r="DA7" t="s">
        <v>151</v>
      </c>
      <c r="DC7" t="s">
        <v>211</v>
      </c>
      <c r="DD7" t="s">
        <v>157</v>
      </c>
      <c r="DE7" t="s">
        <v>220</v>
      </c>
      <c r="DF7" t="s">
        <v>156</v>
      </c>
      <c r="DG7" t="s">
        <v>93</v>
      </c>
      <c r="DH7" t="s">
        <v>221</v>
      </c>
      <c r="DI7" t="s">
        <v>151</v>
      </c>
      <c r="DJ7" t="s">
        <v>222</v>
      </c>
    </row>
    <row r="8" spans="1:114" hidden="1" x14ac:dyDescent="0.3">
      <c r="A8" t="s">
        <v>223</v>
      </c>
      <c r="B8" t="s">
        <v>878</v>
      </c>
      <c r="C8" t="s">
        <v>880</v>
      </c>
      <c r="D8" t="s">
        <v>224</v>
      </c>
      <c r="E8" t="s">
        <v>116</v>
      </c>
      <c r="F8" t="s">
        <v>124</v>
      </c>
      <c r="G8" t="s">
        <v>118</v>
      </c>
      <c r="H8" t="s">
        <v>118</v>
      </c>
      <c r="I8" t="s">
        <v>166</v>
      </c>
      <c r="J8" t="s">
        <v>121</v>
      </c>
      <c r="K8" t="s">
        <v>122</v>
      </c>
      <c r="L8" t="s">
        <v>122</v>
      </c>
      <c r="M8" t="s">
        <v>122</v>
      </c>
      <c r="N8" t="s">
        <v>122</v>
      </c>
      <c r="O8" t="s">
        <v>116</v>
      </c>
      <c r="P8" t="s">
        <v>117</v>
      </c>
      <c r="Q8" t="s">
        <v>165</v>
      </c>
      <c r="R8" t="s">
        <v>165</v>
      </c>
      <c r="S8" t="s">
        <v>166</v>
      </c>
      <c r="T8" t="s">
        <v>116</v>
      </c>
      <c r="U8" t="s">
        <v>117</v>
      </c>
      <c r="V8" t="s">
        <v>118</v>
      </c>
      <c r="W8" t="s">
        <v>118</v>
      </c>
      <c r="X8" t="s">
        <v>166</v>
      </c>
      <c r="Y8" t="s">
        <v>116</v>
      </c>
      <c r="Z8" t="s">
        <v>124</v>
      </c>
      <c r="AA8" t="s">
        <v>119</v>
      </c>
      <c r="AB8" t="s">
        <v>119</v>
      </c>
      <c r="AC8" t="s">
        <v>120</v>
      </c>
      <c r="AD8" t="s">
        <v>136</v>
      </c>
      <c r="AE8" t="s">
        <v>167</v>
      </c>
      <c r="AF8" t="s">
        <v>136</v>
      </c>
      <c r="AG8" t="s">
        <v>129</v>
      </c>
      <c r="AH8" t="s">
        <v>130</v>
      </c>
      <c r="AI8" t="s">
        <v>168</v>
      </c>
      <c r="AJ8" t="s">
        <v>132</v>
      </c>
      <c r="AK8" t="s">
        <v>133</v>
      </c>
      <c r="AL8" t="s">
        <v>134</v>
      </c>
      <c r="AM8" t="s">
        <v>121</v>
      </c>
      <c r="AN8" t="s">
        <v>133</v>
      </c>
      <c r="AO8" t="s">
        <v>133</v>
      </c>
      <c r="AP8" t="s">
        <v>133</v>
      </c>
      <c r="AQ8" t="s">
        <v>133</v>
      </c>
      <c r="AR8" t="s">
        <v>136</v>
      </c>
      <c r="AS8" t="s">
        <v>167</v>
      </c>
      <c r="AT8" t="s">
        <v>136</v>
      </c>
      <c r="AU8" t="s">
        <v>129</v>
      </c>
      <c r="AV8" t="s">
        <v>130</v>
      </c>
      <c r="AW8" t="s">
        <v>168</v>
      </c>
      <c r="AX8" t="s">
        <v>132</v>
      </c>
      <c r="AY8" t="s">
        <v>136</v>
      </c>
      <c r="AZ8" t="s">
        <v>167</v>
      </c>
      <c r="BA8" t="s">
        <v>136</v>
      </c>
      <c r="BB8" t="s">
        <v>129</v>
      </c>
      <c r="BC8" t="s">
        <v>130</v>
      </c>
      <c r="BD8" t="s">
        <v>168</v>
      </c>
      <c r="BE8" t="s">
        <v>132</v>
      </c>
      <c r="BF8" t="s">
        <v>136</v>
      </c>
      <c r="BG8" t="s">
        <v>167</v>
      </c>
      <c r="BH8" t="s">
        <v>136</v>
      </c>
      <c r="BI8" t="s">
        <v>129</v>
      </c>
      <c r="BJ8" t="s">
        <v>138</v>
      </c>
      <c r="BK8" t="s">
        <v>131</v>
      </c>
      <c r="BL8" t="s">
        <v>132</v>
      </c>
      <c r="BM8" t="s">
        <v>132</v>
      </c>
      <c r="BN8" t="s">
        <v>132</v>
      </c>
      <c r="BO8" t="s">
        <v>135</v>
      </c>
      <c r="BP8" t="s">
        <v>132</v>
      </c>
      <c r="BQ8" t="s">
        <v>140</v>
      </c>
      <c r="BR8" t="s">
        <v>140</v>
      </c>
      <c r="BV8" t="s">
        <v>90</v>
      </c>
      <c r="BX8" t="s">
        <v>92</v>
      </c>
      <c r="CA8" t="s">
        <v>225</v>
      </c>
      <c r="CB8" t="s">
        <v>226</v>
      </c>
      <c r="CD8">
        <v>50</v>
      </c>
      <c r="CE8" t="s">
        <v>143</v>
      </c>
      <c r="CH8" t="s">
        <v>103</v>
      </c>
      <c r="CI8" t="s">
        <v>104</v>
      </c>
      <c r="CM8" t="s">
        <v>107</v>
      </c>
      <c r="CN8" t="s">
        <v>227</v>
      </c>
      <c r="CO8" t="s">
        <v>228</v>
      </c>
      <c r="CQ8">
        <v>5</v>
      </c>
      <c r="CR8" t="s">
        <v>109</v>
      </c>
      <c r="CS8" t="s">
        <v>229</v>
      </c>
      <c r="CT8" t="s">
        <v>181</v>
      </c>
      <c r="CU8" t="s">
        <v>151</v>
      </c>
      <c r="CV8" t="s">
        <v>230</v>
      </c>
      <c r="CW8" t="s">
        <v>231</v>
      </c>
      <c r="CX8" t="s">
        <v>152</v>
      </c>
      <c r="CY8" t="s">
        <v>232</v>
      </c>
      <c r="DA8" t="s">
        <v>151</v>
      </c>
      <c r="DC8" t="s">
        <v>233</v>
      </c>
      <c r="DD8" t="s">
        <v>151</v>
      </c>
      <c r="DF8" t="s">
        <v>156</v>
      </c>
      <c r="DG8" t="s">
        <v>93</v>
      </c>
      <c r="DH8" t="s">
        <v>234</v>
      </c>
      <c r="DI8" t="s">
        <v>156</v>
      </c>
      <c r="DJ8" t="s">
        <v>160</v>
      </c>
    </row>
    <row r="9" spans="1:114" x14ac:dyDescent="0.3">
      <c r="A9" t="s">
        <v>814</v>
      </c>
      <c r="B9" t="s">
        <v>878</v>
      </c>
      <c r="C9" t="s">
        <v>880</v>
      </c>
      <c r="D9" t="s">
        <v>238</v>
      </c>
      <c r="E9" t="s">
        <v>116</v>
      </c>
      <c r="F9" t="s">
        <v>117</v>
      </c>
      <c r="G9" t="s">
        <v>125</v>
      </c>
      <c r="H9" t="s">
        <v>239</v>
      </c>
      <c r="I9" t="s">
        <v>125</v>
      </c>
      <c r="J9" t="s">
        <v>121</v>
      </c>
      <c r="K9" t="s">
        <v>122</v>
      </c>
      <c r="L9" t="s">
        <v>122</v>
      </c>
      <c r="M9" t="s">
        <v>122</v>
      </c>
      <c r="N9" t="s">
        <v>122</v>
      </c>
      <c r="O9" t="s">
        <v>116</v>
      </c>
      <c r="P9" t="s">
        <v>117</v>
      </c>
      <c r="Q9" t="s">
        <v>165</v>
      </c>
      <c r="R9" t="s">
        <v>118</v>
      </c>
      <c r="S9" t="s">
        <v>166</v>
      </c>
      <c r="T9" t="s">
        <v>116</v>
      </c>
      <c r="U9" t="s">
        <v>117</v>
      </c>
      <c r="V9" t="s">
        <v>125</v>
      </c>
      <c r="W9" t="s">
        <v>239</v>
      </c>
      <c r="X9" t="s">
        <v>125</v>
      </c>
      <c r="Y9" t="s">
        <v>123</v>
      </c>
      <c r="Z9" t="s">
        <v>188</v>
      </c>
      <c r="AA9" t="s">
        <v>119</v>
      </c>
      <c r="AB9" t="s">
        <v>239</v>
      </c>
      <c r="AC9" t="s">
        <v>166</v>
      </c>
      <c r="AD9" t="s">
        <v>126</v>
      </c>
      <c r="AE9" t="s">
        <v>127</v>
      </c>
      <c r="AF9" t="s">
        <v>136</v>
      </c>
      <c r="AG9" t="s">
        <v>171</v>
      </c>
      <c r="AH9" t="s">
        <v>130</v>
      </c>
      <c r="AI9" t="s">
        <v>131</v>
      </c>
      <c r="AJ9" t="s">
        <v>132</v>
      </c>
      <c r="AK9" t="s">
        <v>133</v>
      </c>
      <c r="AL9" t="s">
        <v>134</v>
      </c>
      <c r="AM9" t="s">
        <v>121</v>
      </c>
      <c r="AN9" t="s">
        <v>133</v>
      </c>
      <c r="AO9" t="s">
        <v>133</v>
      </c>
      <c r="AP9" t="s">
        <v>133</v>
      </c>
      <c r="AQ9" t="s">
        <v>133</v>
      </c>
      <c r="AR9" t="s">
        <v>170</v>
      </c>
      <c r="AS9" t="s">
        <v>127</v>
      </c>
      <c r="AT9" t="s">
        <v>137</v>
      </c>
      <c r="AU9" t="s">
        <v>171</v>
      </c>
      <c r="AV9" t="s">
        <v>130</v>
      </c>
      <c r="AW9" t="s">
        <v>131</v>
      </c>
      <c r="AX9" t="s">
        <v>132</v>
      </c>
      <c r="AY9" t="s">
        <v>170</v>
      </c>
      <c r="AZ9" t="s">
        <v>167</v>
      </c>
      <c r="BA9" t="s">
        <v>137</v>
      </c>
      <c r="BB9" t="s">
        <v>129</v>
      </c>
      <c r="BC9" t="s">
        <v>130</v>
      </c>
      <c r="BD9" t="s">
        <v>131</v>
      </c>
      <c r="BE9" t="s">
        <v>132</v>
      </c>
      <c r="BF9" t="s">
        <v>136</v>
      </c>
      <c r="BG9" t="s">
        <v>167</v>
      </c>
      <c r="BH9" t="s">
        <v>137</v>
      </c>
      <c r="BI9" t="s">
        <v>129</v>
      </c>
      <c r="BJ9" t="s">
        <v>192</v>
      </c>
      <c r="BK9" t="s">
        <v>193</v>
      </c>
      <c r="BL9" t="s">
        <v>135</v>
      </c>
      <c r="BM9" t="s">
        <v>140</v>
      </c>
      <c r="BN9" t="s">
        <v>139</v>
      </c>
      <c r="BO9" t="s">
        <v>132</v>
      </c>
      <c r="BP9" t="s">
        <v>132</v>
      </c>
      <c r="BQ9" t="s">
        <v>135</v>
      </c>
      <c r="BR9" t="s">
        <v>132</v>
      </c>
      <c r="BS9" t="s">
        <v>240</v>
      </c>
      <c r="BT9" t="s">
        <v>88</v>
      </c>
      <c r="BX9" t="s">
        <v>92</v>
      </c>
      <c r="CA9" t="s">
        <v>241</v>
      </c>
      <c r="CB9" t="s">
        <v>242</v>
      </c>
      <c r="CC9" t="s">
        <v>243</v>
      </c>
      <c r="CD9">
        <v>20</v>
      </c>
      <c r="CE9" t="s">
        <v>244</v>
      </c>
      <c r="CH9" t="s">
        <v>103</v>
      </c>
      <c r="CI9" t="s">
        <v>104</v>
      </c>
      <c r="CL9" t="s">
        <v>245</v>
      </c>
      <c r="CM9" t="s">
        <v>107</v>
      </c>
      <c r="CN9" t="s">
        <v>246</v>
      </c>
      <c r="CO9" t="s">
        <v>247</v>
      </c>
      <c r="CQ9">
        <v>6</v>
      </c>
      <c r="CR9" t="s">
        <v>109</v>
      </c>
      <c r="CS9" t="s">
        <v>248</v>
      </c>
      <c r="CT9" t="s">
        <v>181</v>
      </c>
      <c r="CU9" t="s">
        <v>156</v>
      </c>
      <c r="CV9" t="s">
        <v>156</v>
      </c>
      <c r="CX9" t="s">
        <v>139</v>
      </c>
      <c r="CY9" t="s">
        <v>93</v>
      </c>
      <c r="CZ9" t="s">
        <v>249</v>
      </c>
      <c r="DA9" t="s">
        <v>154</v>
      </c>
      <c r="DB9" t="s">
        <v>250</v>
      </c>
      <c r="DC9" t="s">
        <v>156</v>
      </c>
      <c r="DD9" t="s">
        <v>157</v>
      </c>
      <c r="DE9" t="s">
        <v>251</v>
      </c>
      <c r="DF9" t="s">
        <v>156</v>
      </c>
      <c r="DG9" t="s">
        <v>93</v>
      </c>
      <c r="DH9" t="s">
        <v>252</v>
      </c>
      <c r="DI9" t="s">
        <v>156</v>
      </c>
      <c r="DJ9" t="s">
        <v>204</v>
      </c>
    </row>
    <row r="10" spans="1:114" hidden="1" x14ac:dyDescent="0.3">
      <c r="A10" t="s">
        <v>815</v>
      </c>
      <c r="B10" t="s">
        <v>878</v>
      </c>
      <c r="C10" t="s">
        <v>880</v>
      </c>
      <c r="D10" t="s">
        <v>254</v>
      </c>
      <c r="E10" t="s">
        <v>121</v>
      </c>
      <c r="F10" t="s">
        <v>117</v>
      </c>
      <c r="G10" t="s">
        <v>122</v>
      </c>
      <c r="H10" t="s">
        <v>125</v>
      </c>
      <c r="I10" t="s">
        <v>125</v>
      </c>
      <c r="N10" t="s">
        <v>891</v>
      </c>
      <c r="O10" t="s">
        <v>116</v>
      </c>
      <c r="P10" t="s">
        <v>117</v>
      </c>
      <c r="Q10" t="s">
        <v>125</v>
      </c>
      <c r="R10" t="s">
        <v>125</v>
      </c>
      <c r="S10" t="s">
        <v>125</v>
      </c>
      <c r="Y10" t="s">
        <v>116</v>
      </c>
      <c r="Z10" t="s">
        <v>117</v>
      </c>
      <c r="AA10" t="s">
        <v>125</v>
      </c>
      <c r="AB10" t="s">
        <v>125</v>
      </c>
      <c r="AC10" t="s">
        <v>125</v>
      </c>
      <c r="AD10" t="s">
        <v>133</v>
      </c>
      <c r="AE10" t="s">
        <v>134</v>
      </c>
      <c r="AF10" t="s">
        <v>121</v>
      </c>
      <c r="AG10" t="s">
        <v>133</v>
      </c>
      <c r="AH10" t="s">
        <v>133</v>
      </c>
      <c r="AI10" t="s">
        <v>133</v>
      </c>
      <c r="AJ10" t="s">
        <v>133</v>
      </c>
      <c r="AK10" t="s">
        <v>133</v>
      </c>
      <c r="AL10" t="s">
        <v>134</v>
      </c>
      <c r="AM10" t="s">
        <v>121</v>
      </c>
      <c r="AN10" t="s">
        <v>133</v>
      </c>
      <c r="AO10" t="s">
        <v>133</v>
      </c>
      <c r="AP10" t="s">
        <v>133</v>
      </c>
      <c r="AQ10" t="s">
        <v>133</v>
      </c>
      <c r="AR10" t="s">
        <v>133</v>
      </c>
      <c r="AS10" t="s">
        <v>134</v>
      </c>
      <c r="AT10" t="s">
        <v>121</v>
      </c>
      <c r="AU10" t="s">
        <v>133</v>
      </c>
      <c r="AV10" t="s">
        <v>133</v>
      </c>
      <c r="AW10" t="s">
        <v>133</v>
      </c>
      <c r="AX10" t="s">
        <v>133</v>
      </c>
      <c r="AY10" t="s">
        <v>133</v>
      </c>
      <c r="AZ10" t="s">
        <v>134</v>
      </c>
      <c r="BA10" t="s">
        <v>121</v>
      </c>
      <c r="BB10" t="s">
        <v>133</v>
      </c>
      <c r="BC10" t="s">
        <v>133</v>
      </c>
      <c r="BD10" t="s">
        <v>133</v>
      </c>
      <c r="BE10" t="s">
        <v>133</v>
      </c>
      <c r="BF10" t="s">
        <v>133</v>
      </c>
      <c r="BG10" t="s">
        <v>134</v>
      </c>
      <c r="BH10" t="s">
        <v>121</v>
      </c>
      <c r="BI10" t="s">
        <v>133</v>
      </c>
      <c r="BJ10" t="s">
        <v>133</v>
      </c>
      <c r="BK10" t="s">
        <v>133</v>
      </c>
      <c r="BL10" t="s">
        <v>133</v>
      </c>
      <c r="BM10" t="s">
        <v>132</v>
      </c>
      <c r="BN10" t="s">
        <v>139</v>
      </c>
      <c r="BO10" t="s">
        <v>132</v>
      </c>
      <c r="BP10" t="s">
        <v>139</v>
      </c>
      <c r="BQ10" t="s">
        <v>139</v>
      </c>
      <c r="BR10" t="s">
        <v>139</v>
      </c>
      <c r="BT10" t="s">
        <v>88</v>
      </c>
      <c r="BV10" t="s">
        <v>90</v>
      </c>
      <c r="CA10" t="s">
        <v>255</v>
      </c>
      <c r="CB10" t="s">
        <v>255</v>
      </c>
      <c r="CC10" t="s">
        <v>255</v>
      </c>
      <c r="CD10">
        <v>1</v>
      </c>
      <c r="CE10" t="s">
        <v>256</v>
      </c>
      <c r="CJ10" t="s">
        <v>105</v>
      </c>
      <c r="CL10" t="s">
        <v>257</v>
      </c>
      <c r="CM10" t="s">
        <v>178</v>
      </c>
      <c r="CO10" t="s">
        <v>147</v>
      </c>
      <c r="CP10" t="s">
        <v>258</v>
      </c>
      <c r="CQ10">
        <v>5</v>
      </c>
      <c r="CR10" t="s">
        <v>109</v>
      </c>
      <c r="CS10" t="s">
        <v>259</v>
      </c>
      <c r="CT10" t="s">
        <v>181</v>
      </c>
      <c r="CU10" t="s">
        <v>151</v>
      </c>
      <c r="CV10" t="s">
        <v>151</v>
      </c>
      <c r="CX10" t="s">
        <v>152</v>
      </c>
      <c r="CY10" t="s">
        <v>93</v>
      </c>
      <c r="CZ10" t="s">
        <v>260</v>
      </c>
      <c r="DA10" t="s">
        <v>151</v>
      </c>
      <c r="DC10" t="s">
        <v>233</v>
      </c>
      <c r="DD10" t="s">
        <v>157</v>
      </c>
      <c r="DE10" t="s">
        <v>261</v>
      </c>
      <c r="DF10" t="s">
        <v>156</v>
      </c>
      <c r="DG10" t="s">
        <v>93</v>
      </c>
      <c r="DH10" t="s">
        <v>262</v>
      </c>
      <c r="DI10" t="s">
        <v>151</v>
      </c>
      <c r="DJ10" t="s">
        <v>204</v>
      </c>
    </row>
    <row r="11" spans="1:114" x14ac:dyDescent="0.3">
      <c r="A11" t="s">
        <v>816</v>
      </c>
      <c r="B11" t="s">
        <v>879</v>
      </c>
      <c r="C11" t="s">
        <v>880</v>
      </c>
      <c r="D11" t="s">
        <v>264</v>
      </c>
      <c r="E11" t="s">
        <v>116</v>
      </c>
      <c r="F11" t="s">
        <v>117</v>
      </c>
      <c r="G11" t="s">
        <v>119</v>
      </c>
      <c r="H11" t="s">
        <v>119</v>
      </c>
      <c r="I11" t="s">
        <v>120</v>
      </c>
      <c r="J11" t="s">
        <v>121</v>
      </c>
      <c r="K11" t="s">
        <v>122</v>
      </c>
      <c r="L11" t="s">
        <v>122</v>
      </c>
      <c r="M11" t="s">
        <v>122</v>
      </c>
      <c r="N11" t="s">
        <v>122</v>
      </c>
      <c r="O11" t="s">
        <v>116</v>
      </c>
      <c r="P11" t="s">
        <v>117</v>
      </c>
      <c r="Q11" t="s">
        <v>118</v>
      </c>
      <c r="R11" t="s">
        <v>119</v>
      </c>
      <c r="S11" t="s">
        <v>120</v>
      </c>
      <c r="T11" t="s">
        <v>116</v>
      </c>
      <c r="U11" t="s">
        <v>117</v>
      </c>
      <c r="V11" t="s">
        <v>118</v>
      </c>
      <c r="W11" t="s">
        <v>119</v>
      </c>
      <c r="X11" t="s">
        <v>120</v>
      </c>
      <c r="Y11" t="s">
        <v>116</v>
      </c>
      <c r="Z11" t="s">
        <v>117</v>
      </c>
      <c r="AA11" t="s">
        <v>119</v>
      </c>
      <c r="AB11" t="s">
        <v>239</v>
      </c>
      <c r="AC11" t="s">
        <v>265</v>
      </c>
      <c r="AD11" t="s">
        <v>126</v>
      </c>
      <c r="AE11" t="s">
        <v>127</v>
      </c>
      <c r="AF11" t="s">
        <v>128</v>
      </c>
      <c r="AG11" t="s">
        <v>129</v>
      </c>
      <c r="AH11" t="s">
        <v>191</v>
      </c>
      <c r="AI11" t="s">
        <v>193</v>
      </c>
      <c r="AJ11" t="s">
        <v>132</v>
      </c>
      <c r="AK11" t="s">
        <v>133</v>
      </c>
      <c r="AL11" t="s">
        <v>134</v>
      </c>
      <c r="AM11" t="s">
        <v>121</v>
      </c>
      <c r="AN11" t="s">
        <v>133</v>
      </c>
      <c r="AO11" t="s">
        <v>133</v>
      </c>
      <c r="AP11" t="s">
        <v>133</v>
      </c>
      <c r="AQ11" t="s">
        <v>133</v>
      </c>
      <c r="AR11" t="s">
        <v>126</v>
      </c>
      <c r="AS11" t="s">
        <v>127</v>
      </c>
      <c r="AT11" t="s">
        <v>128</v>
      </c>
      <c r="AU11" t="s">
        <v>129</v>
      </c>
      <c r="AV11" t="s">
        <v>191</v>
      </c>
      <c r="AW11" t="s">
        <v>193</v>
      </c>
      <c r="AX11" t="s">
        <v>132</v>
      </c>
      <c r="AY11" t="s">
        <v>126</v>
      </c>
      <c r="AZ11" t="s">
        <v>167</v>
      </c>
      <c r="BA11" t="s">
        <v>136</v>
      </c>
      <c r="BB11" t="s">
        <v>129</v>
      </c>
      <c r="BC11" t="s">
        <v>191</v>
      </c>
      <c r="BD11" t="s">
        <v>193</v>
      </c>
      <c r="BE11" t="s">
        <v>132</v>
      </c>
      <c r="BF11" t="s">
        <v>136</v>
      </c>
      <c r="BG11" t="s">
        <v>167</v>
      </c>
      <c r="BH11" t="s">
        <v>136</v>
      </c>
      <c r="BI11" t="s">
        <v>129</v>
      </c>
      <c r="BJ11" t="s">
        <v>192</v>
      </c>
      <c r="BK11" t="s">
        <v>193</v>
      </c>
      <c r="BL11" t="s">
        <v>132</v>
      </c>
      <c r="BM11" t="s">
        <v>139</v>
      </c>
      <c r="BN11" t="s">
        <v>139</v>
      </c>
      <c r="BO11" t="s">
        <v>132</v>
      </c>
      <c r="BP11" t="s">
        <v>132</v>
      </c>
      <c r="BQ11" t="s">
        <v>139</v>
      </c>
      <c r="BR11" t="s">
        <v>135</v>
      </c>
      <c r="BS11" t="s">
        <v>266</v>
      </c>
      <c r="BV11" t="s">
        <v>90</v>
      </c>
      <c r="BY11" t="s">
        <v>95</v>
      </c>
      <c r="CA11" t="s">
        <v>267</v>
      </c>
      <c r="CB11" t="s">
        <v>268</v>
      </c>
      <c r="CC11" t="s">
        <v>269</v>
      </c>
      <c r="CD11">
        <v>0</v>
      </c>
      <c r="CE11" t="s">
        <v>143</v>
      </c>
      <c r="CH11" t="s">
        <v>103</v>
      </c>
      <c r="CI11" t="s">
        <v>104</v>
      </c>
      <c r="CJ11" t="s">
        <v>105</v>
      </c>
      <c r="CL11" t="s">
        <v>217</v>
      </c>
      <c r="CM11" t="s">
        <v>178</v>
      </c>
      <c r="CO11" t="s">
        <v>147</v>
      </c>
      <c r="CP11" t="s">
        <v>270</v>
      </c>
      <c r="CQ11">
        <v>6</v>
      </c>
      <c r="CR11" t="s">
        <v>109</v>
      </c>
      <c r="CS11" t="s">
        <v>271</v>
      </c>
      <c r="CT11" t="s">
        <v>181</v>
      </c>
      <c r="CU11" t="s">
        <v>151</v>
      </c>
      <c r="CV11" t="s">
        <v>156</v>
      </c>
      <c r="CX11" t="s">
        <v>152</v>
      </c>
      <c r="CY11" t="s">
        <v>200</v>
      </c>
      <c r="DA11" t="s">
        <v>151</v>
      </c>
      <c r="DC11" t="s">
        <v>233</v>
      </c>
      <c r="DD11" t="s">
        <v>151</v>
      </c>
      <c r="DF11" t="s">
        <v>156</v>
      </c>
      <c r="DG11" t="s">
        <v>93</v>
      </c>
      <c r="DH11" t="s">
        <v>272</v>
      </c>
      <c r="DI11" t="s">
        <v>156</v>
      </c>
      <c r="DJ11" t="s">
        <v>204</v>
      </c>
    </row>
    <row r="12" spans="1:114" hidden="1" x14ac:dyDescent="0.3">
      <c r="A12" t="s">
        <v>817</v>
      </c>
      <c r="B12" t="s">
        <v>879</v>
      </c>
      <c r="C12" t="s">
        <v>880</v>
      </c>
      <c r="D12" t="s">
        <v>274</v>
      </c>
      <c r="E12" t="s">
        <v>116</v>
      </c>
      <c r="F12" t="s">
        <v>124</v>
      </c>
      <c r="G12" t="s">
        <v>119</v>
      </c>
      <c r="H12" t="s">
        <v>119</v>
      </c>
      <c r="I12" t="s">
        <v>216</v>
      </c>
      <c r="J12" t="s">
        <v>121</v>
      </c>
      <c r="K12" t="s">
        <v>122</v>
      </c>
      <c r="L12" t="s">
        <v>122</v>
      </c>
      <c r="M12" t="s">
        <v>122</v>
      </c>
      <c r="N12" t="s">
        <v>122</v>
      </c>
      <c r="O12" t="s">
        <v>116</v>
      </c>
      <c r="P12" t="s">
        <v>124</v>
      </c>
      <c r="Q12" t="s">
        <v>119</v>
      </c>
      <c r="R12" t="s">
        <v>119</v>
      </c>
      <c r="S12" t="s">
        <v>216</v>
      </c>
      <c r="T12" t="s">
        <v>116</v>
      </c>
      <c r="U12" t="s">
        <v>124</v>
      </c>
      <c r="V12" t="s">
        <v>119</v>
      </c>
      <c r="W12" t="s">
        <v>119</v>
      </c>
      <c r="X12" t="s">
        <v>216</v>
      </c>
      <c r="Y12" t="s">
        <v>275</v>
      </c>
      <c r="Z12" t="s">
        <v>124</v>
      </c>
      <c r="AA12" t="s">
        <v>119</v>
      </c>
      <c r="AB12" t="s">
        <v>119</v>
      </c>
      <c r="AC12" t="s">
        <v>216</v>
      </c>
      <c r="AD12" t="s">
        <v>170</v>
      </c>
      <c r="AE12" t="s">
        <v>167</v>
      </c>
      <c r="AF12" t="s">
        <v>136</v>
      </c>
      <c r="AG12" t="s">
        <v>129</v>
      </c>
      <c r="AH12" t="s">
        <v>130</v>
      </c>
      <c r="AI12" t="s">
        <v>131</v>
      </c>
      <c r="AJ12" t="s">
        <v>169</v>
      </c>
      <c r="AK12" t="s">
        <v>133</v>
      </c>
      <c r="AL12" t="s">
        <v>134</v>
      </c>
      <c r="AM12" t="s">
        <v>121</v>
      </c>
      <c r="AO12" t="s">
        <v>133</v>
      </c>
      <c r="AP12" t="s">
        <v>133</v>
      </c>
      <c r="AQ12" t="s">
        <v>133</v>
      </c>
      <c r="AR12" t="s">
        <v>170</v>
      </c>
      <c r="AS12" t="s">
        <v>167</v>
      </c>
      <c r="AT12" t="s">
        <v>136</v>
      </c>
      <c r="AU12" t="s">
        <v>129</v>
      </c>
      <c r="AV12" t="s">
        <v>130</v>
      </c>
      <c r="AW12" t="s">
        <v>168</v>
      </c>
      <c r="AX12" t="s">
        <v>132</v>
      </c>
      <c r="AY12" t="s">
        <v>136</v>
      </c>
      <c r="AZ12" t="s">
        <v>167</v>
      </c>
      <c r="BA12" t="s">
        <v>137</v>
      </c>
      <c r="BB12" t="s">
        <v>129</v>
      </c>
      <c r="BC12" t="s">
        <v>130</v>
      </c>
      <c r="BD12" t="s">
        <v>131</v>
      </c>
      <c r="BE12" t="s">
        <v>132</v>
      </c>
      <c r="BF12" t="s">
        <v>136</v>
      </c>
      <c r="BG12" t="s">
        <v>167</v>
      </c>
      <c r="BH12" t="s">
        <v>137</v>
      </c>
      <c r="BI12" t="s">
        <v>129</v>
      </c>
      <c r="BJ12" t="s">
        <v>138</v>
      </c>
      <c r="BK12" t="s">
        <v>193</v>
      </c>
      <c r="BL12" t="s">
        <v>132</v>
      </c>
      <c r="BM12" t="s">
        <v>132</v>
      </c>
      <c r="BN12" t="s">
        <v>132</v>
      </c>
      <c r="BO12" t="s">
        <v>132</v>
      </c>
      <c r="BP12" t="s">
        <v>132</v>
      </c>
      <c r="BQ12" t="s">
        <v>140</v>
      </c>
      <c r="BR12" t="s">
        <v>139</v>
      </c>
      <c r="BX12" t="s">
        <v>92</v>
      </c>
      <c r="CA12">
        <v>0</v>
      </c>
      <c r="CB12">
        <v>0</v>
      </c>
      <c r="CC12">
        <v>0</v>
      </c>
      <c r="CD12">
        <v>2</v>
      </c>
      <c r="CE12" t="s">
        <v>176</v>
      </c>
      <c r="CJ12" t="s">
        <v>105</v>
      </c>
      <c r="CL12" t="s">
        <v>276</v>
      </c>
      <c r="CM12" t="s">
        <v>146</v>
      </c>
      <c r="CO12" t="s">
        <v>147</v>
      </c>
      <c r="CP12" t="s">
        <v>277</v>
      </c>
      <c r="CQ12">
        <v>5</v>
      </c>
      <c r="CR12" t="s">
        <v>109</v>
      </c>
      <c r="CS12" t="s">
        <v>278</v>
      </c>
      <c r="CT12" t="s">
        <v>181</v>
      </c>
      <c r="CU12" t="s">
        <v>151</v>
      </c>
      <c r="CV12" t="s">
        <v>151</v>
      </c>
      <c r="CX12" t="s">
        <v>152</v>
      </c>
      <c r="CY12" t="s">
        <v>153</v>
      </c>
      <c r="DA12" t="s">
        <v>151</v>
      </c>
      <c r="DC12" t="s">
        <v>156</v>
      </c>
      <c r="DD12" t="s">
        <v>151</v>
      </c>
      <c r="DF12" t="s">
        <v>156</v>
      </c>
      <c r="DG12" t="s">
        <v>93</v>
      </c>
      <c r="DH12" t="s">
        <v>279</v>
      </c>
      <c r="DI12" t="s">
        <v>156</v>
      </c>
      <c r="DJ12" t="s">
        <v>204</v>
      </c>
    </row>
    <row r="13" spans="1:114" hidden="1" x14ac:dyDescent="0.3">
      <c r="A13" t="s">
        <v>400</v>
      </c>
      <c r="B13" t="s">
        <v>400</v>
      </c>
      <c r="C13" t="s">
        <v>881</v>
      </c>
      <c r="D13" t="s">
        <v>281</v>
      </c>
      <c r="E13" t="s">
        <v>116</v>
      </c>
      <c r="F13" t="s">
        <v>117</v>
      </c>
      <c r="G13" t="s">
        <v>165</v>
      </c>
      <c r="H13" t="s">
        <v>165</v>
      </c>
      <c r="I13" t="s">
        <v>166</v>
      </c>
      <c r="J13" t="s">
        <v>116</v>
      </c>
      <c r="K13" t="s">
        <v>117</v>
      </c>
      <c r="L13" t="s">
        <v>122</v>
      </c>
      <c r="M13" t="s">
        <v>122</v>
      </c>
      <c r="N13" t="s">
        <v>122</v>
      </c>
      <c r="O13" t="s">
        <v>116</v>
      </c>
      <c r="P13" t="s">
        <v>117</v>
      </c>
      <c r="Q13" t="s">
        <v>165</v>
      </c>
      <c r="R13" t="s">
        <v>282</v>
      </c>
      <c r="S13" t="s">
        <v>166</v>
      </c>
      <c r="T13" t="s">
        <v>116</v>
      </c>
      <c r="U13" t="s">
        <v>117</v>
      </c>
      <c r="V13" t="s">
        <v>165</v>
      </c>
      <c r="W13" t="s">
        <v>282</v>
      </c>
      <c r="X13" t="s">
        <v>166</v>
      </c>
      <c r="Y13" t="s">
        <v>116</v>
      </c>
      <c r="Z13" t="s">
        <v>117</v>
      </c>
      <c r="AA13" t="s">
        <v>122</v>
      </c>
      <c r="AB13" t="s">
        <v>122</v>
      </c>
      <c r="AC13" t="s">
        <v>122</v>
      </c>
      <c r="AD13" t="s">
        <v>170</v>
      </c>
      <c r="AE13" t="s">
        <v>167</v>
      </c>
      <c r="AF13" t="s">
        <v>136</v>
      </c>
      <c r="AG13" t="s">
        <v>129</v>
      </c>
      <c r="AH13" t="s">
        <v>191</v>
      </c>
      <c r="AI13" t="s">
        <v>131</v>
      </c>
      <c r="AJ13" t="s">
        <v>132</v>
      </c>
      <c r="AK13" t="s">
        <v>126</v>
      </c>
      <c r="AL13" t="s">
        <v>167</v>
      </c>
      <c r="AM13" t="s">
        <v>128</v>
      </c>
      <c r="AN13" t="s">
        <v>129</v>
      </c>
      <c r="AO13" t="s">
        <v>191</v>
      </c>
      <c r="AP13" t="s">
        <v>131</v>
      </c>
      <c r="AQ13" t="s">
        <v>132</v>
      </c>
      <c r="AR13" t="s">
        <v>126</v>
      </c>
      <c r="AS13" t="s">
        <v>167</v>
      </c>
      <c r="AT13" t="s">
        <v>128</v>
      </c>
      <c r="AU13" t="s">
        <v>129</v>
      </c>
      <c r="AV13" t="s">
        <v>191</v>
      </c>
      <c r="AW13" t="s">
        <v>131</v>
      </c>
      <c r="AX13" t="s">
        <v>132</v>
      </c>
      <c r="AY13" t="s">
        <v>170</v>
      </c>
      <c r="AZ13" t="s">
        <v>167</v>
      </c>
      <c r="BA13" t="s">
        <v>136</v>
      </c>
      <c r="BB13" t="s">
        <v>129</v>
      </c>
      <c r="BC13" t="s">
        <v>191</v>
      </c>
      <c r="BD13" t="s">
        <v>131</v>
      </c>
      <c r="BE13" t="s">
        <v>132</v>
      </c>
      <c r="BF13" t="s">
        <v>133</v>
      </c>
      <c r="BG13" t="s">
        <v>134</v>
      </c>
      <c r="BH13" t="s">
        <v>121</v>
      </c>
      <c r="BI13" t="s">
        <v>133</v>
      </c>
      <c r="BJ13" t="s">
        <v>133</v>
      </c>
      <c r="BK13" t="s">
        <v>133</v>
      </c>
      <c r="BL13" t="s">
        <v>133</v>
      </c>
      <c r="BM13" t="s">
        <v>135</v>
      </c>
      <c r="BN13" t="s">
        <v>132</v>
      </c>
      <c r="BO13" t="s">
        <v>135</v>
      </c>
      <c r="BP13" t="s">
        <v>135</v>
      </c>
      <c r="BQ13" t="s">
        <v>132</v>
      </c>
      <c r="BR13" t="s">
        <v>140</v>
      </c>
      <c r="BS13" t="s">
        <v>283</v>
      </c>
      <c r="BZ13" t="s">
        <v>284</v>
      </c>
      <c r="CA13" t="s">
        <v>285</v>
      </c>
      <c r="CB13" t="s">
        <v>285</v>
      </c>
      <c r="CC13" t="s">
        <v>285</v>
      </c>
      <c r="CD13">
        <v>170</v>
      </c>
      <c r="CE13" t="s">
        <v>143</v>
      </c>
      <c r="CK13" t="s">
        <v>286</v>
      </c>
      <c r="CL13" t="s">
        <v>286</v>
      </c>
      <c r="CM13" t="s">
        <v>107</v>
      </c>
      <c r="CN13" t="s">
        <v>286</v>
      </c>
      <c r="CO13" t="s">
        <v>287</v>
      </c>
      <c r="CQ13">
        <v>9</v>
      </c>
      <c r="CR13" t="s">
        <v>288</v>
      </c>
      <c r="CT13" t="s">
        <v>289</v>
      </c>
      <c r="CU13" t="s">
        <v>151</v>
      </c>
      <c r="CV13" t="s">
        <v>230</v>
      </c>
      <c r="CW13" t="s">
        <v>290</v>
      </c>
      <c r="CX13" t="s">
        <v>152</v>
      </c>
      <c r="CY13" t="s">
        <v>93</v>
      </c>
      <c r="CZ13" t="s">
        <v>291</v>
      </c>
      <c r="DA13" t="s">
        <v>154</v>
      </c>
      <c r="DB13" t="s">
        <v>292</v>
      </c>
      <c r="DC13" t="s">
        <v>233</v>
      </c>
      <c r="DD13" t="s">
        <v>157</v>
      </c>
      <c r="DE13" t="s">
        <v>293</v>
      </c>
      <c r="DF13" t="s">
        <v>151</v>
      </c>
      <c r="DG13" t="s">
        <v>93</v>
      </c>
      <c r="DH13" t="s">
        <v>294</v>
      </c>
      <c r="DI13" t="s">
        <v>156</v>
      </c>
      <c r="DJ13" t="s">
        <v>204</v>
      </c>
    </row>
    <row r="14" spans="1:114" hidden="1" x14ac:dyDescent="0.3">
      <c r="A14" t="s">
        <v>296</v>
      </c>
      <c r="B14" t="s">
        <v>877</v>
      </c>
      <c r="C14" t="s">
        <v>881</v>
      </c>
      <c r="D14" t="s">
        <v>297</v>
      </c>
      <c r="E14" t="s">
        <v>116</v>
      </c>
      <c r="F14" t="s">
        <v>117</v>
      </c>
      <c r="G14" t="s">
        <v>118</v>
      </c>
      <c r="H14" t="s">
        <v>119</v>
      </c>
      <c r="I14" t="s">
        <v>216</v>
      </c>
      <c r="J14" t="s">
        <v>121</v>
      </c>
      <c r="K14" t="s">
        <v>122</v>
      </c>
      <c r="L14" t="s">
        <v>122</v>
      </c>
      <c r="M14" t="s">
        <v>122</v>
      </c>
      <c r="N14" t="s">
        <v>122</v>
      </c>
      <c r="O14" t="s">
        <v>116</v>
      </c>
      <c r="P14" t="s">
        <v>117</v>
      </c>
      <c r="Q14" t="s">
        <v>119</v>
      </c>
      <c r="R14" t="s">
        <v>119</v>
      </c>
      <c r="S14" t="s">
        <v>215</v>
      </c>
      <c r="T14" t="s">
        <v>116</v>
      </c>
      <c r="U14" t="s">
        <v>117</v>
      </c>
      <c r="V14" t="s">
        <v>119</v>
      </c>
      <c r="W14" t="s">
        <v>119</v>
      </c>
      <c r="X14" t="s">
        <v>215</v>
      </c>
      <c r="Y14" t="s">
        <v>116</v>
      </c>
      <c r="Z14" t="s">
        <v>117</v>
      </c>
      <c r="AA14" t="s">
        <v>119</v>
      </c>
      <c r="AB14" t="s">
        <v>119</v>
      </c>
      <c r="AC14" t="s">
        <v>215</v>
      </c>
      <c r="AD14" t="s">
        <v>126</v>
      </c>
      <c r="AE14" t="s">
        <v>127</v>
      </c>
      <c r="AF14" t="s">
        <v>136</v>
      </c>
      <c r="AG14" t="s">
        <v>129</v>
      </c>
      <c r="AH14" t="s">
        <v>130</v>
      </c>
      <c r="AI14" t="s">
        <v>193</v>
      </c>
      <c r="AJ14" t="s">
        <v>132</v>
      </c>
      <c r="AK14" t="s">
        <v>133</v>
      </c>
      <c r="AL14" t="s">
        <v>134</v>
      </c>
      <c r="AM14" t="s">
        <v>121</v>
      </c>
      <c r="AN14" t="s">
        <v>133</v>
      </c>
      <c r="AO14" t="s">
        <v>133</v>
      </c>
      <c r="AP14" t="s">
        <v>133</v>
      </c>
      <c r="AR14" t="s">
        <v>170</v>
      </c>
      <c r="AS14" t="s">
        <v>127</v>
      </c>
      <c r="AT14" t="s">
        <v>136</v>
      </c>
      <c r="AU14" t="s">
        <v>129</v>
      </c>
      <c r="AV14" t="s">
        <v>130</v>
      </c>
      <c r="AW14" t="s">
        <v>193</v>
      </c>
      <c r="AX14" t="s">
        <v>132</v>
      </c>
      <c r="AY14" t="s">
        <v>136</v>
      </c>
      <c r="AZ14" t="s">
        <v>167</v>
      </c>
      <c r="BA14" t="s">
        <v>137</v>
      </c>
      <c r="BB14" t="s">
        <v>129</v>
      </c>
      <c r="BC14" t="s">
        <v>130</v>
      </c>
      <c r="BD14" t="s">
        <v>193</v>
      </c>
      <c r="BE14" t="s">
        <v>132</v>
      </c>
      <c r="BF14" t="s">
        <v>136</v>
      </c>
      <c r="BG14" t="s">
        <v>172</v>
      </c>
      <c r="BH14" t="s">
        <v>137</v>
      </c>
      <c r="BI14" t="s">
        <v>129</v>
      </c>
      <c r="BJ14" t="s">
        <v>192</v>
      </c>
      <c r="BK14" t="s">
        <v>193</v>
      </c>
      <c r="BL14" t="s">
        <v>132</v>
      </c>
      <c r="BM14" t="s">
        <v>139</v>
      </c>
      <c r="BN14" t="s">
        <v>139</v>
      </c>
      <c r="BO14" t="s">
        <v>135</v>
      </c>
      <c r="BP14" t="s">
        <v>139</v>
      </c>
      <c r="BQ14" t="s">
        <v>132</v>
      </c>
      <c r="BR14" t="s">
        <v>139</v>
      </c>
      <c r="BV14" t="s">
        <v>90</v>
      </c>
      <c r="CA14" t="s">
        <v>298</v>
      </c>
      <c r="CD14">
        <v>10</v>
      </c>
      <c r="CE14" t="s">
        <v>244</v>
      </c>
      <c r="CH14" t="s">
        <v>103</v>
      </c>
      <c r="CJ14" t="s">
        <v>105</v>
      </c>
      <c r="CL14" t="s">
        <v>299</v>
      </c>
      <c r="CM14" t="s">
        <v>300</v>
      </c>
      <c r="CO14" t="s">
        <v>247</v>
      </c>
      <c r="CQ14">
        <v>6</v>
      </c>
      <c r="CR14" t="s">
        <v>109</v>
      </c>
      <c r="CS14" t="s">
        <v>301</v>
      </c>
      <c r="CT14" t="s">
        <v>181</v>
      </c>
      <c r="CU14" t="s">
        <v>151</v>
      </c>
      <c r="CV14" t="s">
        <v>151</v>
      </c>
      <c r="CX14" t="s">
        <v>152</v>
      </c>
      <c r="CY14" t="s">
        <v>200</v>
      </c>
      <c r="DA14" t="s">
        <v>151</v>
      </c>
      <c r="DC14" t="s">
        <v>233</v>
      </c>
      <c r="DD14" t="s">
        <v>157</v>
      </c>
      <c r="DE14" t="s">
        <v>302</v>
      </c>
      <c r="DF14" t="s">
        <v>156</v>
      </c>
      <c r="DG14" t="s">
        <v>93</v>
      </c>
      <c r="DH14" t="s">
        <v>303</v>
      </c>
      <c r="DI14" t="s">
        <v>156</v>
      </c>
      <c r="DJ14" t="s">
        <v>160</v>
      </c>
    </row>
    <row r="15" spans="1:114" hidden="1" x14ac:dyDescent="0.3">
      <c r="A15" t="s">
        <v>818</v>
      </c>
      <c r="B15" t="s">
        <v>878</v>
      </c>
      <c r="C15" t="s">
        <v>880</v>
      </c>
      <c r="D15" t="s">
        <v>305</v>
      </c>
      <c r="E15" t="s">
        <v>116</v>
      </c>
      <c r="F15" t="s">
        <v>117</v>
      </c>
      <c r="G15" t="s">
        <v>119</v>
      </c>
      <c r="H15" t="s">
        <v>119</v>
      </c>
      <c r="I15" t="s">
        <v>166</v>
      </c>
      <c r="J15" t="s">
        <v>121</v>
      </c>
      <c r="K15" t="s">
        <v>122</v>
      </c>
      <c r="L15" t="s">
        <v>122</v>
      </c>
      <c r="M15" t="s">
        <v>122</v>
      </c>
      <c r="N15" t="s">
        <v>122</v>
      </c>
      <c r="O15" t="s">
        <v>116</v>
      </c>
      <c r="P15" t="s">
        <v>117</v>
      </c>
      <c r="Q15" t="s">
        <v>118</v>
      </c>
      <c r="R15" t="s">
        <v>119</v>
      </c>
      <c r="S15" t="s">
        <v>166</v>
      </c>
      <c r="T15" t="s">
        <v>116</v>
      </c>
      <c r="U15" t="s">
        <v>117</v>
      </c>
      <c r="V15" t="s">
        <v>119</v>
      </c>
      <c r="W15" t="s">
        <v>119</v>
      </c>
      <c r="X15" t="s">
        <v>166</v>
      </c>
      <c r="Y15" t="s">
        <v>116</v>
      </c>
      <c r="Z15" t="s">
        <v>117</v>
      </c>
      <c r="AA15" t="s">
        <v>119</v>
      </c>
      <c r="AB15" t="s">
        <v>119</v>
      </c>
      <c r="AC15" t="s">
        <v>166</v>
      </c>
      <c r="AD15" t="s">
        <v>126</v>
      </c>
      <c r="AE15" t="s">
        <v>167</v>
      </c>
      <c r="AF15" t="s">
        <v>136</v>
      </c>
      <c r="AG15" t="s">
        <v>129</v>
      </c>
      <c r="AH15" t="s">
        <v>130</v>
      </c>
      <c r="AI15" t="s">
        <v>168</v>
      </c>
      <c r="AJ15" t="s">
        <v>132</v>
      </c>
      <c r="AK15" t="s">
        <v>133</v>
      </c>
      <c r="AL15" t="s">
        <v>134</v>
      </c>
      <c r="AM15" t="s">
        <v>121</v>
      </c>
      <c r="AN15" t="s">
        <v>133</v>
      </c>
      <c r="AO15" t="s">
        <v>133</v>
      </c>
      <c r="AP15" t="s">
        <v>133</v>
      </c>
      <c r="AQ15" t="s">
        <v>133</v>
      </c>
      <c r="AR15" t="s">
        <v>170</v>
      </c>
      <c r="AS15" t="s">
        <v>167</v>
      </c>
      <c r="AT15" t="s">
        <v>136</v>
      </c>
      <c r="AU15" t="s">
        <v>129</v>
      </c>
      <c r="AV15" t="s">
        <v>130</v>
      </c>
      <c r="AW15" t="s">
        <v>168</v>
      </c>
      <c r="AX15" t="s">
        <v>132</v>
      </c>
      <c r="AY15" t="s">
        <v>170</v>
      </c>
      <c r="AZ15" t="s">
        <v>167</v>
      </c>
      <c r="BA15" t="s">
        <v>136</v>
      </c>
      <c r="BB15" t="s">
        <v>129</v>
      </c>
      <c r="BC15" t="s">
        <v>130</v>
      </c>
      <c r="BD15" t="s">
        <v>168</v>
      </c>
      <c r="BE15" t="s">
        <v>132</v>
      </c>
      <c r="BF15" t="s">
        <v>136</v>
      </c>
      <c r="BG15" t="s">
        <v>167</v>
      </c>
      <c r="BH15" t="s">
        <v>136</v>
      </c>
      <c r="BI15" t="s">
        <v>129</v>
      </c>
      <c r="BJ15" t="s">
        <v>130</v>
      </c>
      <c r="BK15" t="s">
        <v>168</v>
      </c>
      <c r="BL15" t="s">
        <v>132</v>
      </c>
      <c r="BM15" t="s">
        <v>132</v>
      </c>
      <c r="BN15" t="s">
        <v>135</v>
      </c>
      <c r="BO15" t="s">
        <v>135</v>
      </c>
      <c r="BP15" t="s">
        <v>132</v>
      </c>
      <c r="BQ15" t="s">
        <v>132</v>
      </c>
      <c r="BR15" t="s">
        <v>139</v>
      </c>
      <c r="BU15" t="s">
        <v>89</v>
      </c>
      <c r="BV15" t="s">
        <v>90</v>
      </c>
      <c r="CA15">
        <v>0</v>
      </c>
      <c r="CB15">
        <v>0</v>
      </c>
      <c r="CC15">
        <v>0</v>
      </c>
      <c r="CD15">
        <v>3</v>
      </c>
      <c r="CE15" t="s">
        <v>143</v>
      </c>
      <c r="CF15" t="s">
        <v>101</v>
      </c>
      <c r="CG15" t="s">
        <v>102</v>
      </c>
      <c r="CH15" t="s">
        <v>103</v>
      </c>
      <c r="CI15" t="s">
        <v>104</v>
      </c>
      <c r="CJ15" t="s">
        <v>105</v>
      </c>
      <c r="CL15" t="s">
        <v>306</v>
      </c>
      <c r="CM15" t="s">
        <v>178</v>
      </c>
      <c r="CO15" t="s">
        <v>247</v>
      </c>
      <c r="CQ15">
        <v>7</v>
      </c>
      <c r="CR15" t="s">
        <v>180</v>
      </c>
      <c r="CT15" t="s">
        <v>181</v>
      </c>
      <c r="CU15" t="s">
        <v>151</v>
      </c>
      <c r="CV15" t="s">
        <v>151</v>
      </c>
      <c r="CX15" t="s">
        <v>152</v>
      </c>
      <c r="CY15" t="s">
        <v>232</v>
      </c>
      <c r="DA15" t="s">
        <v>151</v>
      </c>
      <c r="DC15" t="s">
        <v>156</v>
      </c>
      <c r="DD15" t="s">
        <v>157</v>
      </c>
      <c r="DF15" t="s">
        <v>156</v>
      </c>
      <c r="DG15" t="s">
        <v>93</v>
      </c>
      <c r="DH15" t="s">
        <v>307</v>
      </c>
      <c r="DI15" t="s">
        <v>156</v>
      </c>
      <c r="DJ15" t="s">
        <v>160</v>
      </c>
    </row>
    <row r="16" spans="1:114" hidden="1" x14ac:dyDescent="0.3">
      <c r="A16" t="s">
        <v>819</v>
      </c>
      <c r="B16" t="s">
        <v>877</v>
      </c>
      <c r="C16" t="s">
        <v>880</v>
      </c>
      <c r="D16" t="s">
        <v>310</v>
      </c>
      <c r="E16" t="s">
        <v>116</v>
      </c>
      <c r="F16" t="s">
        <v>117</v>
      </c>
      <c r="G16" t="s">
        <v>119</v>
      </c>
      <c r="H16" t="s">
        <v>239</v>
      </c>
      <c r="I16" t="s">
        <v>265</v>
      </c>
      <c r="J16" t="s">
        <v>121</v>
      </c>
      <c r="K16" t="s">
        <v>122</v>
      </c>
      <c r="L16" t="s">
        <v>122</v>
      </c>
      <c r="M16" t="s">
        <v>122</v>
      </c>
      <c r="N16" t="s">
        <v>122</v>
      </c>
      <c r="O16" t="s">
        <v>116</v>
      </c>
      <c r="P16" t="s">
        <v>117</v>
      </c>
      <c r="Q16" t="s">
        <v>119</v>
      </c>
      <c r="R16" t="s">
        <v>239</v>
      </c>
      <c r="S16" t="s">
        <v>265</v>
      </c>
      <c r="T16" t="s">
        <v>116</v>
      </c>
      <c r="U16" t="s">
        <v>117</v>
      </c>
      <c r="V16" t="s">
        <v>119</v>
      </c>
      <c r="W16" t="s">
        <v>239</v>
      </c>
      <c r="X16" t="s">
        <v>265</v>
      </c>
      <c r="Y16" t="s">
        <v>116</v>
      </c>
      <c r="Z16" t="s">
        <v>139</v>
      </c>
      <c r="AA16" t="s">
        <v>125</v>
      </c>
      <c r="AB16" t="s">
        <v>125</v>
      </c>
      <c r="AC16" t="s">
        <v>125</v>
      </c>
      <c r="AD16" t="s">
        <v>126</v>
      </c>
      <c r="AE16" t="s">
        <v>127</v>
      </c>
      <c r="AF16" t="s">
        <v>128</v>
      </c>
      <c r="AG16" t="s">
        <v>171</v>
      </c>
      <c r="AH16" t="s">
        <v>130</v>
      </c>
      <c r="AI16" t="s">
        <v>131</v>
      </c>
      <c r="AJ16" t="s">
        <v>135</v>
      </c>
      <c r="AK16" t="s">
        <v>133</v>
      </c>
      <c r="AL16" t="s">
        <v>134</v>
      </c>
      <c r="AM16" t="s">
        <v>121</v>
      </c>
      <c r="AN16" t="s">
        <v>133</v>
      </c>
      <c r="AO16" t="s">
        <v>133</v>
      </c>
      <c r="AP16" t="s">
        <v>133</v>
      </c>
      <c r="AQ16" t="s">
        <v>133</v>
      </c>
      <c r="AR16" t="s">
        <v>126</v>
      </c>
      <c r="AS16" t="s">
        <v>127</v>
      </c>
      <c r="AT16" t="s">
        <v>128</v>
      </c>
      <c r="AU16" t="s">
        <v>171</v>
      </c>
      <c r="AV16" t="s">
        <v>130</v>
      </c>
      <c r="AW16" t="s">
        <v>131</v>
      </c>
      <c r="AX16" t="s">
        <v>135</v>
      </c>
      <c r="AY16" t="s">
        <v>126</v>
      </c>
      <c r="AZ16" t="s">
        <v>127</v>
      </c>
      <c r="BA16" t="s">
        <v>128</v>
      </c>
      <c r="BB16" t="s">
        <v>171</v>
      </c>
      <c r="BC16" t="s">
        <v>130</v>
      </c>
      <c r="BD16" t="s">
        <v>131</v>
      </c>
      <c r="BE16" t="s">
        <v>135</v>
      </c>
      <c r="BF16" t="s">
        <v>136</v>
      </c>
      <c r="BG16" t="s">
        <v>127</v>
      </c>
      <c r="BH16" t="s">
        <v>137</v>
      </c>
      <c r="BI16" t="s">
        <v>171</v>
      </c>
      <c r="BJ16" t="s">
        <v>138</v>
      </c>
      <c r="BK16" t="s">
        <v>193</v>
      </c>
      <c r="BL16" t="s">
        <v>132</v>
      </c>
      <c r="BM16" t="s">
        <v>132</v>
      </c>
      <c r="BN16" t="s">
        <v>132</v>
      </c>
      <c r="BO16" t="s">
        <v>132</v>
      </c>
      <c r="BP16" t="s">
        <v>139</v>
      </c>
      <c r="BQ16" t="s">
        <v>139</v>
      </c>
      <c r="BR16" t="s">
        <v>135</v>
      </c>
      <c r="BS16" t="s">
        <v>311</v>
      </c>
      <c r="BU16" t="s">
        <v>89</v>
      </c>
      <c r="BZ16" t="s">
        <v>312</v>
      </c>
      <c r="CA16" t="s">
        <v>313</v>
      </c>
      <c r="CB16" t="s">
        <v>313</v>
      </c>
      <c r="CC16" t="s">
        <v>313</v>
      </c>
      <c r="CD16">
        <v>33</v>
      </c>
      <c r="CE16" t="s">
        <v>143</v>
      </c>
      <c r="CH16" t="s">
        <v>103</v>
      </c>
      <c r="CI16" t="s">
        <v>104</v>
      </c>
      <c r="CJ16" t="s">
        <v>105</v>
      </c>
      <c r="CL16" t="s">
        <v>314</v>
      </c>
      <c r="CM16" t="s">
        <v>146</v>
      </c>
      <c r="CO16" t="s">
        <v>228</v>
      </c>
      <c r="CQ16">
        <v>7</v>
      </c>
      <c r="CR16" t="s">
        <v>109</v>
      </c>
      <c r="CS16" t="s">
        <v>315</v>
      </c>
      <c r="CT16" t="s">
        <v>181</v>
      </c>
      <c r="CU16" t="s">
        <v>151</v>
      </c>
      <c r="CV16" t="s">
        <v>230</v>
      </c>
      <c r="CW16" t="s">
        <v>316</v>
      </c>
      <c r="CX16" t="s">
        <v>152</v>
      </c>
      <c r="CY16" t="s">
        <v>153</v>
      </c>
      <c r="DA16" t="s">
        <v>151</v>
      </c>
      <c r="DC16" t="s">
        <v>156</v>
      </c>
      <c r="DD16" t="s">
        <v>157</v>
      </c>
      <c r="DE16" t="s">
        <v>317</v>
      </c>
      <c r="DF16" t="s">
        <v>156</v>
      </c>
      <c r="DG16" t="s">
        <v>93</v>
      </c>
      <c r="DH16" t="s">
        <v>318</v>
      </c>
      <c r="DI16" t="s">
        <v>151</v>
      </c>
      <c r="DJ16" t="s">
        <v>204</v>
      </c>
    </row>
    <row r="17" spans="1:114" hidden="1" x14ac:dyDescent="0.3">
      <c r="A17" t="s">
        <v>817</v>
      </c>
      <c r="B17" t="s">
        <v>879</v>
      </c>
      <c r="C17" t="s">
        <v>880</v>
      </c>
      <c r="D17" t="s">
        <v>319</v>
      </c>
      <c r="E17" t="s">
        <v>116</v>
      </c>
      <c r="F17" t="s">
        <v>124</v>
      </c>
      <c r="G17" t="s">
        <v>119</v>
      </c>
      <c r="H17" t="s">
        <v>119</v>
      </c>
      <c r="I17" t="s">
        <v>216</v>
      </c>
      <c r="J17" t="s">
        <v>121</v>
      </c>
      <c r="K17" t="s">
        <v>122</v>
      </c>
      <c r="L17" t="s">
        <v>122</v>
      </c>
      <c r="M17" t="s">
        <v>122</v>
      </c>
      <c r="N17" t="s">
        <v>122</v>
      </c>
      <c r="O17" t="s">
        <v>116</v>
      </c>
      <c r="P17" t="s">
        <v>124</v>
      </c>
      <c r="Q17" t="s">
        <v>119</v>
      </c>
      <c r="R17" t="s">
        <v>119</v>
      </c>
      <c r="S17" t="s">
        <v>216</v>
      </c>
      <c r="T17" t="s">
        <v>116</v>
      </c>
      <c r="U17" t="s">
        <v>124</v>
      </c>
      <c r="V17" t="s">
        <v>119</v>
      </c>
      <c r="W17" t="s">
        <v>239</v>
      </c>
      <c r="X17" t="s">
        <v>265</v>
      </c>
      <c r="Y17" t="s">
        <v>123</v>
      </c>
      <c r="Z17" t="s">
        <v>124</v>
      </c>
      <c r="AA17" t="s">
        <v>119</v>
      </c>
      <c r="AB17" t="s">
        <v>239</v>
      </c>
      <c r="AC17" t="s">
        <v>265</v>
      </c>
      <c r="AD17" t="s">
        <v>136</v>
      </c>
      <c r="AE17" t="s">
        <v>167</v>
      </c>
      <c r="AF17" t="s">
        <v>136</v>
      </c>
      <c r="AG17" t="s">
        <v>129</v>
      </c>
      <c r="AH17" t="s">
        <v>130</v>
      </c>
      <c r="AI17" t="s">
        <v>131</v>
      </c>
      <c r="AJ17" t="s">
        <v>169</v>
      </c>
      <c r="AK17" t="s">
        <v>133</v>
      </c>
      <c r="AL17" t="s">
        <v>134</v>
      </c>
      <c r="AM17" t="s">
        <v>121</v>
      </c>
      <c r="AN17" t="s">
        <v>133</v>
      </c>
      <c r="AO17" t="s">
        <v>133</v>
      </c>
      <c r="AP17" t="s">
        <v>133</v>
      </c>
      <c r="AQ17" t="s">
        <v>133</v>
      </c>
      <c r="AR17" t="s">
        <v>136</v>
      </c>
      <c r="AS17" t="s">
        <v>167</v>
      </c>
      <c r="AT17" t="s">
        <v>136</v>
      </c>
      <c r="AU17" t="s">
        <v>129</v>
      </c>
      <c r="AV17" t="s">
        <v>130</v>
      </c>
      <c r="AW17" t="s">
        <v>131</v>
      </c>
      <c r="AX17" t="s">
        <v>132</v>
      </c>
      <c r="AY17" t="s">
        <v>136</v>
      </c>
      <c r="AZ17" t="s">
        <v>167</v>
      </c>
      <c r="BA17" t="s">
        <v>137</v>
      </c>
      <c r="BB17" t="s">
        <v>129</v>
      </c>
      <c r="BC17" t="s">
        <v>130</v>
      </c>
      <c r="BD17" t="s">
        <v>131</v>
      </c>
      <c r="BE17" t="s">
        <v>132</v>
      </c>
      <c r="BF17" t="s">
        <v>136</v>
      </c>
      <c r="BG17" t="s">
        <v>167</v>
      </c>
      <c r="BH17" t="s">
        <v>137</v>
      </c>
      <c r="BI17" t="s">
        <v>129</v>
      </c>
      <c r="BJ17" t="s">
        <v>138</v>
      </c>
      <c r="BK17" t="s">
        <v>131</v>
      </c>
      <c r="BL17" t="s">
        <v>132</v>
      </c>
      <c r="BM17" t="s">
        <v>135</v>
      </c>
      <c r="BN17" t="s">
        <v>132</v>
      </c>
      <c r="BO17" t="s">
        <v>132</v>
      </c>
      <c r="BP17" t="s">
        <v>135</v>
      </c>
      <c r="BQ17" t="s">
        <v>140</v>
      </c>
      <c r="BR17" t="s">
        <v>139</v>
      </c>
      <c r="BT17" t="s">
        <v>88</v>
      </c>
      <c r="BV17" t="s">
        <v>90</v>
      </c>
      <c r="BX17" t="s">
        <v>92</v>
      </c>
      <c r="CA17" t="s">
        <v>217</v>
      </c>
      <c r="CB17" t="s">
        <v>217</v>
      </c>
      <c r="CC17" t="s">
        <v>217</v>
      </c>
      <c r="CD17">
        <v>2</v>
      </c>
      <c r="CE17" t="s">
        <v>176</v>
      </c>
      <c r="CJ17" t="s">
        <v>105</v>
      </c>
      <c r="CL17" t="s">
        <v>320</v>
      </c>
      <c r="CM17" t="s">
        <v>146</v>
      </c>
      <c r="CO17" t="s">
        <v>147</v>
      </c>
      <c r="CP17" t="s">
        <v>321</v>
      </c>
      <c r="CQ17">
        <v>5</v>
      </c>
      <c r="CR17" t="s">
        <v>180</v>
      </c>
      <c r="CT17" t="s">
        <v>181</v>
      </c>
      <c r="CU17" t="s">
        <v>151</v>
      </c>
      <c r="CV17" t="s">
        <v>151</v>
      </c>
      <c r="CX17" t="s">
        <v>152</v>
      </c>
      <c r="CY17" t="s">
        <v>153</v>
      </c>
      <c r="DA17" t="s">
        <v>322</v>
      </c>
      <c r="DC17" t="s">
        <v>156</v>
      </c>
      <c r="DD17" t="s">
        <v>151</v>
      </c>
      <c r="DF17" t="s">
        <v>156</v>
      </c>
      <c r="DG17" t="s">
        <v>93</v>
      </c>
      <c r="DH17" t="s">
        <v>323</v>
      </c>
      <c r="DI17" t="s">
        <v>156</v>
      </c>
      <c r="DJ17" t="s">
        <v>204</v>
      </c>
    </row>
    <row r="18" spans="1:114" hidden="1" x14ac:dyDescent="0.3">
      <c r="A18" t="s">
        <v>821</v>
      </c>
      <c r="B18" t="s">
        <v>877</v>
      </c>
      <c r="C18" t="s">
        <v>880</v>
      </c>
      <c r="D18" t="s">
        <v>327</v>
      </c>
      <c r="E18" t="s">
        <v>116</v>
      </c>
      <c r="F18" t="s">
        <v>117</v>
      </c>
      <c r="G18" t="s">
        <v>119</v>
      </c>
      <c r="H18" t="s">
        <v>119</v>
      </c>
      <c r="I18" t="s">
        <v>215</v>
      </c>
      <c r="J18" t="s">
        <v>121</v>
      </c>
      <c r="K18" t="s">
        <v>122</v>
      </c>
      <c r="L18" t="s">
        <v>122</v>
      </c>
      <c r="M18" t="s">
        <v>122</v>
      </c>
      <c r="N18" t="s">
        <v>122</v>
      </c>
      <c r="O18" t="s">
        <v>116</v>
      </c>
      <c r="P18" t="s">
        <v>117</v>
      </c>
      <c r="Q18" t="s">
        <v>119</v>
      </c>
      <c r="R18" t="s">
        <v>119</v>
      </c>
      <c r="S18" t="s">
        <v>215</v>
      </c>
      <c r="T18" t="s">
        <v>116</v>
      </c>
      <c r="U18" t="s">
        <v>117</v>
      </c>
      <c r="V18" t="s">
        <v>119</v>
      </c>
      <c r="W18" t="s">
        <v>119</v>
      </c>
      <c r="X18" t="s">
        <v>215</v>
      </c>
      <c r="Y18" t="s">
        <v>116</v>
      </c>
      <c r="Z18" t="s">
        <v>117</v>
      </c>
      <c r="AA18" t="s">
        <v>119</v>
      </c>
      <c r="AB18" t="s">
        <v>119</v>
      </c>
      <c r="AC18" t="s">
        <v>215</v>
      </c>
      <c r="AD18" t="s">
        <v>126</v>
      </c>
      <c r="AE18" t="s">
        <v>167</v>
      </c>
      <c r="AF18" t="s">
        <v>128</v>
      </c>
      <c r="AG18" t="s">
        <v>129</v>
      </c>
      <c r="AH18" t="s">
        <v>192</v>
      </c>
      <c r="AI18" t="s">
        <v>131</v>
      </c>
      <c r="AJ18" t="s">
        <v>132</v>
      </c>
      <c r="AK18" t="s">
        <v>133</v>
      </c>
      <c r="AL18" t="s">
        <v>134</v>
      </c>
      <c r="AM18" t="s">
        <v>121</v>
      </c>
      <c r="AN18" t="s">
        <v>133</v>
      </c>
      <c r="AO18" t="s">
        <v>133</v>
      </c>
      <c r="AP18" t="s">
        <v>133</v>
      </c>
      <c r="AQ18" t="s">
        <v>133</v>
      </c>
      <c r="AR18" t="s">
        <v>126</v>
      </c>
      <c r="AS18" t="s">
        <v>167</v>
      </c>
      <c r="AT18" t="s">
        <v>128</v>
      </c>
      <c r="AU18" t="s">
        <v>129</v>
      </c>
      <c r="AV18" t="s">
        <v>192</v>
      </c>
      <c r="AW18" t="s">
        <v>131</v>
      </c>
      <c r="AX18" t="s">
        <v>132</v>
      </c>
      <c r="AY18" t="s">
        <v>136</v>
      </c>
      <c r="AZ18" t="s">
        <v>172</v>
      </c>
      <c r="BA18" t="s">
        <v>137</v>
      </c>
      <c r="BB18" t="s">
        <v>129</v>
      </c>
      <c r="BC18" t="s">
        <v>192</v>
      </c>
      <c r="BD18" t="s">
        <v>131</v>
      </c>
      <c r="BE18" t="s">
        <v>132</v>
      </c>
      <c r="BF18" t="s">
        <v>136</v>
      </c>
      <c r="BG18" t="s">
        <v>172</v>
      </c>
      <c r="BH18" t="s">
        <v>137</v>
      </c>
      <c r="BI18" t="s">
        <v>129</v>
      </c>
      <c r="BJ18" t="s">
        <v>192</v>
      </c>
      <c r="BK18" t="s">
        <v>131</v>
      </c>
      <c r="BL18" t="s">
        <v>132</v>
      </c>
      <c r="BM18" t="s">
        <v>139</v>
      </c>
      <c r="BN18" t="s">
        <v>139</v>
      </c>
      <c r="BO18" t="s">
        <v>140</v>
      </c>
      <c r="BP18" t="s">
        <v>132</v>
      </c>
      <c r="BQ18" t="s">
        <v>140</v>
      </c>
      <c r="BR18" t="s">
        <v>135</v>
      </c>
      <c r="BV18" t="s">
        <v>90</v>
      </c>
      <c r="BX18" t="s">
        <v>92</v>
      </c>
      <c r="BZ18" t="s">
        <v>217</v>
      </c>
      <c r="CA18" t="s">
        <v>217</v>
      </c>
      <c r="CB18" t="s">
        <v>217</v>
      </c>
      <c r="CC18" t="s">
        <v>217</v>
      </c>
      <c r="CD18">
        <v>3</v>
      </c>
      <c r="CE18" t="s">
        <v>176</v>
      </c>
      <c r="CH18" t="s">
        <v>103</v>
      </c>
      <c r="CI18" t="s">
        <v>104</v>
      </c>
      <c r="CK18" t="s">
        <v>217</v>
      </c>
      <c r="CL18" t="s">
        <v>328</v>
      </c>
      <c r="CM18" t="s">
        <v>107</v>
      </c>
      <c r="CN18" t="s">
        <v>217</v>
      </c>
      <c r="CO18" t="s">
        <v>147</v>
      </c>
      <c r="CP18" t="s">
        <v>329</v>
      </c>
      <c r="CQ18">
        <v>5</v>
      </c>
      <c r="CR18" t="s">
        <v>180</v>
      </c>
      <c r="CT18" t="s">
        <v>181</v>
      </c>
      <c r="CU18" t="s">
        <v>151</v>
      </c>
      <c r="CV18" t="s">
        <v>156</v>
      </c>
      <c r="CW18" t="s">
        <v>217</v>
      </c>
      <c r="CX18" t="s">
        <v>139</v>
      </c>
      <c r="CY18" t="s">
        <v>93</v>
      </c>
      <c r="CZ18" t="s">
        <v>330</v>
      </c>
      <c r="DA18" t="s">
        <v>151</v>
      </c>
      <c r="DB18" t="s">
        <v>217</v>
      </c>
      <c r="DC18" t="s">
        <v>156</v>
      </c>
      <c r="DD18" t="s">
        <v>151</v>
      </c>
      <c r="DE18" t="s">
        <v>217</v>
      </c>
      <c r="DF18" t="s">
        <v>156</v>
      </c>
      <c r="DG18" t="s">
        <v>93</v>
      </c>
      <c r="DH18" t="s">
        <v>217</v>
      </c>
      <c r="DI18" t="s">
        <v>156</v>
      </c>
      <c r="DJ18" t="s">
        <v>160</v>
      </c>
    </row>
    <row r="19" spans="1:114" hidden="1" x14ac:dyDescent="0.3">
      <c r="A19" t="s">
        <v>822</v>
      </c>
      <c r="B19" t="s">
        <v>879</v>
      </c>
      <c r="C19" t="s">
        <v>880</v>
      </c>
      <c r="D19" t="s">
        <v>332</v>
      </c>
      <c r="E19" t="s">
        <v>116</v>
      </c>
      <c r="F19" t="s">
        <v>117</v>
      </c>
      <c r="G19" t="s">
        <v>118</v>
      </c>
      <c r="H19" t="s">
        <v>118</v>
      </c>
      <c r="I19" t="s">
        <v>120</v>
      </c>
      <c r="J19" t="s">
        <v>121</v>
      </c>
      <c r="K19" t="s">
        <v>122</v>
      </c>
      <c r="L19" t="s">
        <v>122</v>
      </c>
      <c r="M19" t="s">
        <v>122</v>
      </c>
      <c r="N19" t="s">
        <v>122</v>
      </c>
      <c r="O19" t="s">
        <v>116</v>
      </c>
      <c r="P19" t="s">
        <v>117</v>
      </c>
      <c r="Q19" t="s">
        <v>118</v>
      </c>
      <c r="R19" t="s">
        <v>118</v>
      </c>
      <c r="S19" t="s">
        <v>120</v>
      </c>
      <c r="T19" t="s">
        <v>121</v>
      </c>
      <c r="U19" t="s">
        <v>122</v>
      </c>
      <c r="V19" t="s">
        <v>122</v>
      </c>
      <c r="W19" t="s">
        <v>122</v>
      </c>
      <c r="X19" t="s">
        <v>122</v>
      </c>
      <c r="Y19" t="s">
        <v>121</v>
      </c>
      <c r="Z19" t="s">
        <v>122</v>
      </c>
      <c r="AA19" t="s">
        <v>122</v>
      </c>
      <c r="AB19" t="s">
        <v>122</v>
      </c>
      <c r="AC19" t="s">
        <v>122</v>
      </c>
      <c r="AD19" t="s">
        <v>170</v>
      </c>
      <c r="AE19" t="s">
        <v>172</v>
      </c>
      <c r="AF19" t="s">
        <v>136</v>
      </c>
      <c r="AG19" t="s">
        <v>129</v>
      </c>
      <c r="AH19" t="s">
        <v>130</v>
      </c>
      <c r="AI19" t="s">
        <v>131</v>
      </c>
      <c r="AJ19" t="s">
        <v>132</v>
      </c>
      <c r="AK19" t="s">
        <v>133</v>
      </c>
      <c r="AL19" t="s">
        <v>134</v>
      </c>
      <c r="AM19" t="s">
        <v>121</v>
      </c>
      <c r="AN19" t="s">
        <v>133</v>
      </c>
      <c r="AO19" t="s">
        <v>133</v>
      </c>
      <c r="AP19" t="s">
        <v>133</v>
      </c>
      <c r="AQ19" t="s">
        <v>133</v>
      </c>
      <c r="AR19" t="s">
        <v>170</v>
      </c>
      <c r="AS19" t="s">
        <v>172</v>
      </c>
      <c r="AT19" t="s">
        <v>136</v>
      </c>
      <c r="AU19" t="s">
        <v>129</v>
      </c>
      <c r="AV19" t="s">
        <v>130</v>
      </c>
      <c r="AW19" t="s">
        <v>131</v>
      </c>
      <c r="AX19" t="s">
        <v>132</v>
      </c>
      <c r="AY19" t="s">
        <v>133</v>
      </c>
      <c r="AZ19" t="s">
        <v>134</v>
      </c>
      <c r="BA19" t="s">
        <v>121</v>
      </c>
      <c r="BB19" t="s">
        <v>133</v>
      </c>
      <c r="BC19" t="s">
        <v>133</v>
      </c>
      <c r="BD19" t="s">
        <v>133</v>
      </c>
      <c r="BE19" t="s">
        <v>133</v>
      </c>
      <c r="BF19" t="s">
        <v>133</v>
      </c>
      <c r="BG19" t="s">
        <v>134</v>
      </c>
      <c r="BH19" t="s">
        <v>121</v>
      </c>
      <c r="BI19" t="s">
        <v>133</v>
      </c>
      <c r="BJ19" t="s">
        <v>133</v>
      </c>
      <c r="BK19" t="s">
        <v>133</v>
      </c>
      <c r="BL19" t="s">
        <v>133</v>
      </c>
      <c r="BM19" t="s">
        <v>139</v>
      </c>
      <c r="BN19" t="s">
        <v>139</v>
      </c>
      <c r="BO19" t="s">
        <v>135</v>
      </c>
      <c r="BP19" t="s">
        <v>139</v>
      </c>
      <c r="BQ19" t="s">
        <v>132</v>
      </c>
      <c r="BR19" t="s">
        <v>132</v>
      </c>
      <c r="BS19" t="s">
        <v>333</v>
      </c>
      <c r="BV19" t="s">
        <v>90</v>
      </c>
      <c r="CA19" t="s">
        <v>217</v>
      </c>
      <c r="CB19" t="s">
        <v>217</v>
      </c>
      <c r="CC19" t="s">
        <v>217</v>
      </c>
      <c r="CD19">
        <v>0</v>
      </c>
      <c r="CE19" t="s">
        <v>176</v>
      </c>
      <c r="CH19" t="s">
        <v>103</v>
      </c>
      <c r="CI19" t="s">
        <v>104</v>
      </c>
      <c r="CJ19" t="s">
        <v>105</v>
      </c>
      <c r="CL19" t="s">
        <v>334</v>
      </c>
      <c r="CM19" t="s">
        <v>300</v>
      </c>
      <c r="CO19" t="s">
        <v>247</v>
      </c>
      <c r="CQ19">
        <v>6</v>
      </c>
      <c r="CR19" t="s">
        <v>109</v>
      </c>
      <c r="CS19" t="s">
        <v>335</v>
      </c>
      <c r="CT19" t="s">
        <v>181</v>
      </c>
      <c r="CU19" t="s">
        <v>156</v>
      </c>
      <c r="CV19" t="s">
        <v>156</v>
      </c>
      <c r="CX19" t="s">
        <v>152</v>
      </c>
      <c r="CY19" t="s">
        <v>153</v>
      </c>
      <c r="DA19" t="s">
        <v>154</v>
      </c>
      <c r="DB19" t="s">
        <v>336</v>
      </c>
      <c r="DC19" t="s">
        <v>156</v>
      </c>
      <c r="DD19" t="s">
        <v>151</v>
      </c>
      <c r="DF19" t="s">
        <v>156</v>
      </c>
      <c r="DG19" t="s">
        <v>93</v>
      </c>
      <c r="DH19" t="s">
        <v>337</v>
      </c>
      <c r="DI19" t="s">
        <v>151</v>
      </c>
      <c r="DJ19" t="s">
        <v>160</v>
      </c>
    </row>
    <row r="20" spans="1:114" x14ac:dyDescent="0.3">
      <c r="A20" t="s">
        <v>823</v>
      </c>
      <c r="B20" t="s">
        <v>878</v>
      </c>
      <c r="C20" t="s">
        <v>880</v>
      </c>
      <c r="D20" t="s">
        <v>339</v>
      </c>
      <c r="E20" t="s">
        <v>116</v>
      </c>
      <c r="F20" t="s">
        <v>117</v>
      </c>
      <c r="G20" t="s">
        <v>119</v>
      </c>
      <c r="H20" t="s">
        <v>119</v>
      </c>
      <c r="I20" t="s">
        <v>120</v>
      </c>
      <c r="J20" t="s">
        <v>121</v>
      </c>
      <c r="K20" t="s">
        <v>122</v>
      </c>
      <c r="L20" t="s">
        <v>122</v>
      </c>
      <c r="M20" t="s">
        <v>122</v>
      </c>
      <c r="N20" t="s">
        <v>122</v>
      </c>
      <c r="O20" t="s">
        <v>116</v>
      </c>
      <c r="P20" t="s">
        <v>117</v>
      </c>
      <c r="Q20" t="s">
        <v>340</v>
      </c>
      <c r="R20" t="s">
        <v>340</v>
      </c>
      <c r="S20" t="s">
        <v>166</v>
      </c>
      <c r="T20" t="s">
        <v>116</v>
      </c>
      <c r="U20" t="s">
        <v>117</v>
      </c>
      <c r="V20" t="s">
        <v>119</v>
      </c>
      <c r="W20" t="s">
        <v>119</v>
      </c>
      <c r="X20" t="s">
        <v>166</v>
      </c>
      <c r="Y20" t="s">
        <v>116</v>
      </c>
      <c r="Z20" t="s">
        <v>117</v>
      </c>
      <c r="AA20" t="s">
        <v>119</v>
      </c>
      <c r="AB20" t="s">
        <v>119</v>
      </c>
      <c r="AC20" t="s">
        <v>120</v>
      </c>
      <c r="AD20" t="s">
        <v>126</v>
      </c>
      <c r="AE20" t="s">
        <v>127</v>
      </c>
      <c r="AF20" t="s">
        <v>128</v>
      </c>
      <c r="AG20" t="s">
        <v>171</v>
      </c>
      <c r="AH20" t="s">
        <v>130</v>
      </c>
      <c r="AI20" t="s">
        <v>168</v>
      </c>
      <c r="AJ20" t="s">
        <v>132</v>
      </c>
      <c r="AK20" t="s">
        <v>133</v>
      </c>
      <c r="AL20" t="s">
        <v>134</v>
      </c>
      <c r="AM20" t="s">
        <v>121</v>
      </c>
      <c r="AN20" t="s">
        <v>133</v>
      </c>
      <c r="AO20" t="s">
        <v>133</v>
      </c>
      <c r="AP20" t="s">
        <v>133</v>
      </c>
      <c r="AQ20" t="s">
        <v>133</v>
      </c>
      <c r="AR20" t="s">
        <v>170</v>
      </c>
      <c r="AS20" t="s">
        <v>127</v>
      </c>
      <c r="AT20" t="s">
        <v>136</v>
      </c>
      <c r="AU20" t="s">
        <v>171</v>
      </c>
      <c r="AV20" t="s">
        <v>130</v>
      </c>
      <c r="AW20" t="s">
        <v>168</v>
      </c>
      <c r="AX20" t="s">
        <v>132</v>
      </c>
      <c r="AY20" t="s">
        <v>136</v>
      </c>
      <c r="AZ20" t="s">
        <v>167</v>
      </c>
      <c r="BA20" t="s">
        <v>137</v>
      </c>
      <c r="BB20" t="s">
        <v>129</v>
      </c>
      <c r="BC20" t="s">
        <v>130</v>
      </c>
      <c r="BD20" t="s">
        <v>131</v>
      </c>
      <c r="BE20" t="s">
        <v>132</v>
      </c>
      <c r="BF20" t="s">
        <v>136</v>
      </c>
      <c r="BG20" t="s">
        <v>167</v>
      </c>
      <c r="BH20" t="s">
        <v>137</v>
      </c>
      <c r="BI20" t="s">
        <v>129</v>
      </c>
      <c r="BJ20" t="s">
        <v>192</v>
      </c>
      <c r="BK20" t="s">
        <v>131</v>
      </c>
      <c r="BL20" t="s">
        <v>132</v>
      </c>
      <c r="BM20" t="s">
        <v>135</v>
      </c>
      <c r="BN20" t="s">
        <v>139</v>
      </c>
      <c r="BO20" t="s">
        <v>139</v>
      </c>
      <c r="BP20" t="s">
        <v>132</v>
      </c>
      <c r="BQ20" t="s">
        <v>135</v>
      </c>
      <c r="BR20" t="s">
        <v>139</v>
      </c>
      <c r="BX20" t="s">
        <v>92</v>
      </c>
      <c r="CA20" t="s">
        <v>341</v>
      </c>
      <c r="CB20" t="s">
        <v>342</v>
      </c>
      <c r="CC20" t="s">
        <v>343</v>
      </c>
      <c r="CD20">
        <v>8</v>
      </c>
      <c r="CE20" t="s">
        <v>143</v>
      </c>
      <c r="CH20" t="s">
        <v>103</v>
      </c>
      <c r="CI20" t="s">
        <v>104</v>
      </c>
      <c r="CJ20" t="s">
        <v>105</v>
      </c>
      <c r="CL20" t="s">
        <v>344</v>
      </c>
      <c r="CM20" t="s">
        <v>178</v>
      </c>
      <c r="CO20" t="s">
        <v>247</v>
      </c>
      <c r="CQ20">
        <v>5</v>
      </c>
      <c r="CR20" t="s">
        <v>109</v>
      </c>
      <c r="CS20" t="s">
        <v>345</v>
      </c>
      <c r="CT20" t="s">
        <v>181</v>
      </c>
      <c r="CU20" t="s">
        <v>156</v>
      </c>
      <c r="CV20" t="s">
        <v>230</v>
      </c>
      <c r="CW20" t="s">
        <v>346</v>
      </c>
      <c r="CX20" t="s">
        <v>152</v>
      </c>
      <c r="CY20" t="s">
        <v>153</v>
      </c>
      <c r="DA20" t="s">
        <v>154</v>
      </c>
      <c r="DB20" t="s">
        <v>347</v>
      </c>
      <c r="DC20" t="s">
        <v>156</v>
      </c>
      <c r="DD20" t="s">
        <v>157</v>
      </c>
      <c r="DE20" t="s">
        <v>348</v>
      </c>
      <c r="DF20" t="s">
        <v>156</v>
      </c>
      <c r="DG20" t="s">
        <v>93</v>
      </c>
      <c r="DH20" t="s">
        <v>349</v>
      </c>
      <c r="DI20" t="s">
        <v>156</v>
      </c>
      <c r="DJ20" t="s">
        <v>160</v>
      </c>
    </row>
    <row r="21" spans="1:114" hidden="1" x14ac:dyDescent="0.3">
      <c r="A21" t="s">
        <v>824</v>
      </c>
      <c r="B21" t="s">
        <v>877</v>
      </c>
      <c r="C21" t="s">
        <v>880</v>
      </c>
      <c r="D21" t="s">
        <v>351</v>
      </c>
      <c r="E21" t="s">
        <v>116</v>
      </c>
      <c r="F21" t="s">
        <v>117</v>
      </c>
      <c r="G21" t="s">
        <v>118</v>
      </c>
      <c r="H21" t="s">
        <v>119</v>
      </c>
      <c r="I21" t="s">
        <v>216</v>
      </c>
      <c r="J21" t="s">
        <v>121</v>
      </c>
      <c r="K21" t="s">
        <v>122</v>
      </c>
      <c r="L21" t="s">
        <v>122</v>
      </c>
      <c r="M21" t="s">
        <v>122</v>
      </c>
      <c r="N21" t="s">
        <v>122</v>
      </c>
      <c r="O21" t="s">
        <v>116</v>
      </c>
      <c r="P21" t="s">
        <v>117</v>
      </c>
      <c r="Q21" t="s">
        <v>119</v>
      </c>
      <c r="R21" t="s">
        <v>119</v>
      </c>
      <c r="S21" t="s">
        <v>216</v>
      </c>
      <c r="T21" t="s">
        <v>116</v>
      </c>
      <c r="U21" t="s">
        <v>117</v>
      </c>
      <c r="V21" t="s">
        <v>119</v>
      </c>
      <c r="W21" t="s">
        <v>119</v>
      </c>
      <c r="X21" t="s">
        <v>120</v>
      </c>
      <c r="Y21" t="s">
        <v>116</v>
      </c>
      <c r="Z21" t="s">
        <v>117</v>
      </c>
      <c r="AA21" t="s">
        <v>119</v>
      </c>
      <c r="AB21" t="s">
        <v>119</v>
      </c>
      <c r="AC21" t="s">
        <v>216</v>
      </c>
      <c r="AD21" t="s">
        <v>170</v>
      </c>
      <c r="AE21" t="s">
        <v>127</v>
      </c>
      <c r="AF21" t="s">
        <v>136</v>
      </c>
      <c r="AG21" t="s">
        <v>171</v>
      </c>
      <c r="AH21" t="s">
        <v>130</v>
      </c>
      <c r="AI21" t="s">
        <v>131</v>
      </c>
      <c r="AJ21" t="s">
        <v>132</v>
      </c>
      <c r="AK21" t="s">
        <v>133</v>
      </c>
      <c r="AL21" t="s">
        <v>134</v>
      </c>
      <c r="AM21" t="s">
        <v>128</v>
      </c>
      <c r="AN21" t="s">
        <v>133</v>
      </c>
      <c r="AO21" t="s">
        <v>133</v>
      </c>
      <c r="AP21" t="s">
        <v>133</v>
      </c>
      <c r="AQ21" t="s">
        <v>133</v>
      </c>
      <c r="AR21" t="s">
        <v>136</v>
      </c>
      <c r="AS21" t="s">
        <v>127</v>
      </c>
      <c r="AT21" t="s">
        <v>136</v>
      </c>
      <c r="AU21" t="s">
        <v>171</v>
      </c>
      <c r="AV21" t="s">
        <v>130</v>
      </c>
      <c r="AW21" t="s">
        <v>193</v>
      </c>
      <c r="AX21" t="s">
        <v>132</v>
      </c>
      <c r="AY21" t="s">
        <v>136</v>
      </c>
      <c r="AZ21" t="s">
        <v>127</v>
      </c>
      <c r="BA21" t="s">
        <v>136</v>
      </c>
      <c r="BB21" t="s">
        <v>171</v>
      </c>
      <c r="BC21" t="s">
        <v>130</v>
      </c>
      <c r="BD21" t="s">
        <v>193</v>
      </c>
      <c r="BE21" t="s">
        <v>132</v>
      </c>
      <c r="BF21" t="s">
        <v>136</v>
      </c>
      <c r="BG21" t="s">
        <v>172</v>
      </c>
      <c r="BH21" t="s">
        <v>137</v>
      </c>
      <c r="BI21" t="s">
        <v>129</v>
      </c>
      <c r="BJ21" t="s">
        <v>138</v>
      </c>
      <c r="BK21" t="s">
        <v>193</v>
      </c>
      <c r="BL21" t="s">
        <v>135</v>
      </c>
      <c r="BM21" t="s">
        <v>135</v>
      </c>
      <c r="BN21" t="s">
        <v>132</v>
      </c>
      <c r="BO21" t="s">
        <v>135</v>
      </c>
      <c r="BP21" t="s">
        <v>135</v>
      </c>
      <c r="BQ21" t="s">
        <v>132</v>
      </c>
      <c r="BR21" t="s">
        <v>139</v>
      </c>
      <c r="BV21" t="s">
        <v>90</v>
      </c>
      <c r="CA21" t="s">
        <v>352</v>
      </c>
      <c r="CB21" t="s">
        <v>217</v>
      </c>
      <c r="CC21" t="s">
        <v>217</v>
      </c>
      <c r="CD21">
        <v>35</v>
      </c>
      <c r="CE21" t="s">
        <v>176</v>
      </c>
      <c r="CH21" t="s">
        <v>103</v>
      </c>
      <c r="CI21" t="s">
        <v>104</v>
      </c>
      <c r="CL21" t="s">
        <v>217</v>
      </c>
      <c r="CM21" t="s">
        <v>178</v>
      </c>
      <c r="CO21" t="s">
        <v>247</v>
      </c>
      <c r="CQ21">
        <v>5</v>
      </c>
      <c r="CR21" t="s">
        <v>288</v>
      </c>
      <c r="CT21" t="s">
        <v>181</v>
      </c>
      <c r="CU21" t="s">
        <v>151</v>
      </c>
      <c r="CV21" t="s">
        <v>156</v>
      </c>
      <c r="CX21" t="s">
        <v>152</v>
      </c>
      <c r="CY21" t="s">
        <v>232</v>
      </c>
      <c r="DA21" t="s">
        <v>151</v>
      </c>
      <c r="DC21" t="s">
        <v>156</v>
      </c>
      <c r="DD21" t="s">
        <v>157</v>
      </c>
      <c r="DF21" t="s">
        <v>156</v>
      </c>
      <c r="DG21" t="s">
        <v>93</v>
      </c>
      <c r="DH21" t="s">
        <v>217</v>
      </c>
      <c r="DI21" t="s">
        <v>156</v>
      </c>
      <c r="DJ21" t="s">
        <v>160</v>
      </c>
    </row>
    <row r="22" spans="1:114" hidden="1" x14ac:dyDescent="0.3">
      <c r="A22" t="s">
        <v>825</v>
      </c>
      <c r="B22" t="s">
        <v>879</v>
      </c>
      <c r="C22" t="s">
        <v>881</v>
      </c>
      <c r="D22" t="s">
        <v>354</v>
      </c>
      <c r="E22" t="s">
        <v>116</v>
      </c>
      <c r="F22" t="s">
        <v>188</v>
      </c>
      <c r="G22" t="s">
        <v>119</v>
      </c>
      <c r="H22" t="s">
        <v>119</v>
      </c>
      <c r="I22" t="s">
        <v>215</v>
      </c>
      <c r="J22" t="s">
        <v>116</v>
      </c>
      <c r="K22" t="s">
        <v>188</v>
      </c>
      <c r="L22" t="s">
        <v>119</v>
      </c>
      <c r="M22" t="s">
        <v>119</v>
      </c>
      <c r="N22" t="s">
        <v>215</v>
      </c>
      <c r="O22" t="s">
        <v>116</v>
      </c>
      <c r="P22" t="s">
        <v>188</v>
      </c>
      <c r="Q22" t="s">
        <v>119</v>
      </c>
      <c r="R22" t="s">
        <v>119</v>
      </c>
      <c r="S22" t="s">
        <v>215</v>
      </c>
      <c r="T22" t="s">
        <v>116</v>
      </c>
      <c r="U22" t="s">
        <v>188</v>
      </c>
      <c r="V22" t="s">
        <v>119</v>
      </c>
      <c r="W22" t="s">
        <v>119</v>
      </c>
      <c r="X22" t="s">
        <v>215</v>
      </c>
      <c r="Y22" t="s">
        <v>116</v>
      </c>
      <c r="AD22" t="s">
        <v>126</v>
      </c>
      <c r="AE22" t="s">
        <v>167</v>
      </c>
      <c r="AF22" t="s">
        <v>136</v>
      </c>
      <c r="AG22" t="s">
        <v>129</v>
      </c>
      <c r="AH22" t="s">
        <v>191</v>
      </c>
      <c r="AI22" t="s">
        <v>168</v>
      </c>
      <c r="AJ22" t="s">
        <v>132</v>
      </c>
      <c r="AK22" t="s">
        <v>126</v>
      </c>
      <c r="AL22" t="s">
        <v>167</v>
      </c>
      <c r="AM22" t="s">
        <v>136</v>
      </c>
      <c r="AN22" t="s">
        <v>129</v>
      </c>
      <c r="AO22" t="s">
        <v>191</v>
      </c>
      <c r="AP22" t="s">
        <v>168</v>
      </c>
      <c r="AQ22" t="s">
        <v>132</v>
      </c>
      <c r="AR22" t="s">
        <v>126</v>
      </c>
      <c r="AS22" t="s">
        <v>167</v>
      </c>
      <c r="AT22" t="s">
        <v>136</v>
      </c>
      <c r="AU22" t="s">
        <v>129</v>
      </c>
      <c r="AV22" t="s">
        <v>191</v>
      </c>
      <c r="AW22" t="s">
        <v>168</v>
      </c>
      <c r="AX22" t="s">
        <v>132</v>
      </c>
      <c r="AY22" t="s">
        <v>126</v>
      </c>
      <c r="AZ22" t="s">
        <v>167</v>
      </c>
      <c r="BA22" t="s">
        <v>136</v>
      </c>
      <c r="BB22" t="s">
        <v>129</v>
      </c>
      <c r="BC22" t="s">
        <v>191</v>
      </c>
      <c r="BD22" t="s">
        <v>168</v>
      </c>
      <c r="BE22" t="s">
        <v>132</v>
      </c>
      <c r="BM22" t="s">
        <v>139</v>
      </c>
      <c r="BN22" t="s">
        <v>139</v>
      </c>
      <c r="BO22" t="s">
        <v>139</v>
      </c>
      <c r="BP22" t="s">
        <v>139</v>
      </c>
      <c r="BQ22" t="s">
        <v>139</v>
      </c>
      <c r="BR22" t="s">
        <v>139</v>
      </c>
      <c r="BY22" t="s">
        <v>95</v>
      </c>
      <c r="CA22" t="s">
        <v>355</v>
      </c>
      <c r="CB22" t="s">
        <v>355</v>
      </c>
      <c r="CC22" t="s">
        <v>355</v>
      </c>
      <c r="CD22">
        <v>130</v>
      </c>
      <c r="CE22" t="s">
        <v>143</v>
      </c>
      <c r="CG22" t="s">
        <v>102</v>
      </c>
      <c r="CH22" t="s">
        <v>103</v>
      </c>
      <c r="CJ22" t="s">
        <v>105</v>
      </c>
      <c r="CL22" t="s">
        <v>356</v>
      </c>
      <c r="CM22" t="s">
        <v>107</v>
      </c>
      <c r="CN22" t="s">
        <v>357</v>
      </c>
      <c r="CO22" t="s">
        <v>358</v>
      </c>
      <c r="CQ22">
        <v>9</v>
      </c>
      <c r="CR22" t="s">
        <v>288</v>
      </c>
      <c r="CT22" t="s">
        <v>181</v>
      </c>
      <c r="CU22" t="s">
        <v>151</v>
      </c>
      <c r="CV22" t="s">
        <v>151</v>
      </c>
      <c r="CX22" t="s">
        <v>152</v>
      </c>
      <c r="CY22" t="s">
        <v>200</v>
      </c>
      <c r="DA22" t="s">
        <v>151</v>
      </c>
      <c r="DC22" t="s">
        <v>156</v>
      </c>
      <c r="DD22" t="s">
        <v>151</v>
      </c>
      <c r="DF22" t="s">
        <v>156</v>
      </c>
      <c r="DG22" t="s">
        <v>93</v>
      </c>
      <c r="DH22" t="s">
        <v>359</v>
      </c>
      <c r="DI22" t="s">
        <v>156</v>
      </c>
      <c r="DJ22" t="s">
        <v>160</v>
      </c>
    </row>
    <row r="23" spans="1:114" x14ac:dyDescent="0.3">
      <c r="A23" t="s">
        <v>826</v>
      </c>
      <c r="B23" t="s">
        <v>878</v>
      </c>
      <c r="C23" t="s">
        <v>881</v>
      </c>
      <c r="D23" t="s">
        <v>361</v>
      </c>
      <c r="E23" t="s">
        <v>116</v>
      </c>
      <c r="F23" t="s">
        <v>124</v>
      </c>
      <c r="G23" t="s">
        <v>119</v>
      </c>
      <c r="H23" t="s">
        <v>239</v>
      </c>
      <c r="I23" t="s">
        <v>125</v>
      </c>
      <c r="J23" t="s">
        <v>116</v>
      </c>
      <c r="K23" t="s">
        <v>124</v>
      </c>
      <c r="L23" t="s">
        <v>119</v>
      </c>
      <c r="M23" t="s">
        <v>239</v>
      </c>
      <c r="N23" t="s">
        <v>125</v>
      </c>
      <c r="O23" t="s">
        <v>116</v>
      </c>
      <c r="P23" t="s">
        <v>124</v>
      </c>
      <c r="Q23" t="s">
        <v>119</v>
      </c>
      <c r="R23" t="s">
        <v>239</v>
      </c>
      <c r="S23" t="s">
        <v>125</v>
      </c>
      <c r="T23" t="s">
        <v>116</v>
      </c>
      <c r="U23" t="s">
        <v>188</v>
      </c>
      <c r="V23" t="s">
        <v>119</v>
      </c>
      <c r="W23" t="s">
        <v>119</v>
      </c>
      <c r="X23" t="s">
        <v>215</v>
      </c>
      <c r="Y23" t="s">
        <v>116</v>
      </c>
      <c r="Z23" t="s">
        <v>124</v>
      </c>
      <c r="AA23" t="s">
        <v>119</v>
      </c>
      <c r="AB23" t="s">
        <v>119</v>
      </c>
      <c r="AC23" t="s">
        <v>216</v>
      </c>
      <c r="AD23" t="s">
        <v>126</v>
      </c>
      <c r="AE23" t="s">
        <v>189</v>
      </c>
      <c r="AF23" t="s">
        <v>128</v>
      </c>
      <c r="AG23" t="s">
        <v>171</v>
      </c>
      <c r="AH23" t="s">
        <v>130</v>
      </c>
      <c r="AI23" t="s">
        <v>193</v>
      </c>
      <c r="AJ23" t="s">
        <v>132</v>
      </c>
      <c r="AK23" t="s">
        <v>126</v>
      </c>
      <c r="AL23" t="s">
        <v>189</v>
      </c>
      <c r="AM23" t="s">
        <v>128</v>
      </c>
      <c r="AN23" t="s">
        <v>171</v>
      </c>
      <c r="AO23" t="s">
        <v>130</v>
      </c>
      <c r="AP23" t="s">
        <v>193</v>
      </c>
      <c r="AQ23" t="s">
        <v>132</v>
      </c>
      <c r="AR23" t="s">
        <v>126</v>
      </c>
      <c r="AS23" t="s">
        <v>189</v>
      </c>
      <c r="AT23" t="s">
        <v>128</v>
      </c>
      <c r="AU23" t="s">
        <v>171</v>
      </c>
      <c r="AV23" t="s">
        <v>130</v>
      </c>
      <c r="AW23" t="s">
        <v>193</v>
      </c>
      <c r="AX23" t="s">
        <v>132</v>
      </c>
      <c r="AY23" t="s">
        <v>170</v>
      </c>
      <c r="AZ23" t="s">
        <v>189</v>
      </c>
      <c r="BA23" t="s">
        <v>128</v>
      </c>
      <c r="BB23" t="s">
        <v>171</v>
      </c>
      <c r="BC23" t="s">
        <v>130</v>
      </c>
      <c r="BD23" t="s">
        <v>193</v>
      </c>
      <c r="BE23" t="s">
        <v>132</v>
      </c>
      <c r="BF23" t="s">
        <v>136</v>
      </c>
      <c r="BG23" t="s">
        <v>127</v>
      </c>
      <c r="BH23" t="s">
        <v>137</v>
      </c>
      <c r="BI23" t="s">
        <v>171</v>
      </c>
      <c r="BJ23" t="s">
        <v>138</v>
      </c>
      <c r="BK23" t="s">
        <v>193</v>
      </c>
      <c r="BL23" t="s">
        <v>135</v>
      </c>
      <c r="BM23" t="s">
        <v>132</v>
      </c>
      <c r="BN23" t="s">
        <v>132</v>
      </c>
      <c r="BO23" t="s">
        <v>132</v>
      </c>
      <c r="BP23" t="s">
        <v>132</v>
      </c>
      <c r="BQ23" t="s">
        <v>132</v>
      </c>
      <c r="BR23" t="s">
        <v>132</v>
      </c>
      <c r="BT23" t="s">
        <v>88</v>
      </c>
      <c r="CA23" t="s">
        <v>362</v>
      </c>
      <c r="CB23" t="s">
        <v>363</v>
      </c>
      <c r="CC23" t="s">
        <v>364</v>
      </c>
      <c r="CD23">
        <v>80</v>
      </c>
      <c r="CE23" t="s">
        <v>143</v>
      </c>
      <c r="CG23" t="s">
        <v>102</v>
      </c>
      <c r="CH23" t="s">
        <v>103</v>
      </c>
      <c r="CI23" t="s">
        <v>104</v>
      </c>
      <c r="CL23" t="s">
        <v>365</v>
      </c>
      <c r="CM23" t="s">
        <v>107</v>
      </c>
      <c r="CN23" t="s">
        <v>366</v>
      </c>
      <c r="CO23" t="s">
        <v>247</v>
      </c>
      <c r="CQ23">
        <v>9</v>
      </c>
      <c r="CR23" t="s">
        <v>109</v>
      </c>
      <c r="CS23" t="s">
        <v>367</v>
      </c>
      <c r="CT23" t="s">
        <v>181</v>
      </c>
      <c r="CU23" t="s">
        <v>151</v>
      </c>
      <c r="CV23" t="s">
        <v>151</v>
      </c>
      <c r="CX23" t="s">
        <v>368</v>
      </c>
      <c r="CY23" t="s">
        <v>153</v>
      </c>
      <c r="DA23" t="s">
        <v>151</v>
      </c>
      <c r="DC23" t="s">
        <v>233</v>
      </c>
      <c r="DD23" t="s">
        <v>157</v>
      </c>
      <c r="DF23" t="s">
        <v>156</v>
      </c>
      <c r="DG23" t="s">
        <v>93</v>
      </c>
      <c r="DH23" t="s">
        <v>369</v>
      </c>
      <c r="DI23" t="s">
        <v>151</v>
      </c>
      <c r="DJ23" t="s">
        <v>204</v>
      </c>
    </row>
    <row r="24" spans="1:114" hidden="1" x14ac:dyDescent="0.3">
      <c r="A24" t="s">
        <v>376</v>
      </c>
      <c r="B24" t="s">
        <v>878</v>
      </c>
      <c r="C24" t="s">
        <v>880</v>
      </c>
      <c r="D24" t="s">
        <v>377</v>
      </c>
      <c r="E24" t="s">
        <v>123</v>
      </c>
      <c r="F24" t="s">
        <v>124</v>
      </c>
      <c r="G24" t="s">
        <v>118</v>
      </c>
      <c r="H24" t="s">
        <v>119</v>
      </c>
      <c r="I24" t="s">
        <v>166</v>
      </c>
      <c r="J24" t="s">
        <v>121</v>
      </c>
      <c r="K24" t="s">
        <v>122</v>
      </c>
      <c r="L24" t="s">
        <v>122</v>
      </c>
      <c r="M24" t="s">
        <v>122</v>
      </c>
      <c r="N24" t="s">
        <v>122</v>
      </c>
      <c r="O24" t="s">
        <v>123</v>
      </c>
      <c r="P24" t="s">
        <v>124</v>
      </c>
      <c r="Q24" t="s">
        <v>118</v>
      </c>
      <c r="R24" t="s">
        <v>118</v>
      </c>
      <c r="S24" t="s">
        <v>166</v>
      </c>
      <c r="T24" t="s">
        <v>123</v>
      </c>
      <c r="U24" t="s">
        <v>124</v>
      </c>
      <c r="V24" t="s">
        <v>118</v>
      </c>
      <c r="W24" t="s">
        <v>119</v>
      </c>
      <c r="X24" t="s">
        <v>120</v>
      </c>
      <c r="Y24" t="s">
        <v>123</v>
      </c>
      <c r="Z24" t="s">
        <v>124</v>
      </c>
      <c r="AA24" t="s">
        <v>119</v>
      </c>
      <c r="AB24" t="s">
        <v>239</v>
      </c>
      <c r="AC24" t="s">
        <v>265</v>
      </c>
      <c r="AD24" t="s">
        <v>170</v>
      </c>
      <c r="AE24" t="s">
        <v>167</v>
      </c>
      <c r="AF24" t="s">
        <v>136</v>
      </c>
      <c r="AG24" t="s">
        <v>129</v>
      </c>
      <c r="AH24" t="s">
        <v>130</v>
      </c>
      <c r="AI24" t="s">
        <v>131</v>
      </c>
      <c r="AJ24" t="s">
        <v>132</v>
      </c>
      <c r="AK24" t="s">
        <v>133</v>
      </c>
      <c r="AL24" t="s">
        <v>134</v>
      </c>
      <c r="AM24" t="s">
        <v>121</v>
      </c>
      <c r="AN24" t="s">
        <v>133</v>
      </c>
      <c r="AO24" t="s">
        <v>133</v>
      </c>
      <c r="AP24" t="s">
        <v>133</v>
      </c>
      <c r="AQ24" t="s">
        <v>133</v>
      </c>
      <c r="AR24" t="s">
        <v>170</v>
      </c>
      <c r="AS24" t="s">
        <v>167</v>
      </c>
      <c r="AT24" t="s">
        <v>136</v>
      </c>
      <c r="AU24" t="s">
        <v>129</v>
      </c>
      <c r="AV24" t="s">
        <v>130</v>
      </c>
      <c r="AW24" t="s">
        <v>131</v>
      </c>
      <c r="AX24" t="s">
        <v>132</v>
      </c>
      <c r="AY24" t="s">
        <v>170</v>
      </c>
      <c r="AZ24" t="s">
        <v>167</v>
      </c>
      <c r="BA24" t="s">
        <v>136</v>
      </c>
      <c r="BB24" t="s">
        <v>129</v>
      </c>
      <c r="BC24" t="s">
        <v>130</v>
      </c>
      <c r="BD24" t="s">
        <v>131</v>
      </c>
      <c r="BE24" t="s">
        <v>132</v>
      </c>
      <c r="BF24" t="s">
        <v>136</v>
      </c>
      <c r="BG24" t="s">
        <v>167</v>
      </c>
      <c r="BH24" t="s">
        <v>137</v>
      </c>
      <c r="BI24" t="s">
        <v>129</v>
      </c>
      <c r="BJ24" t="s">
        <v>192</v>
      </c>
      <c r="BK24" t="s">
        <v>131</v>
      </c>
      <c r="BL24" t="s">
        <v>132</v>
      </c>
      <c r="BM24" t="s">
        <v>139</v>
      </c>
      <c r="BN24" t="s">
        <v>132</v>
      </c>
      <c r="BO24" t="s">
        <v>132</v>
      </c>
      <c r="BP24" t="s">
        <v>139</v>
      </c>
      <c r="BQ24" t="s">
        <v>132</v>
      </c>
      <c r="BR24" t="s">
        <v>139</v>
      </c>
      <c r="BU24" t="s">
        <v>89</v>
      </c>
      <c r="BX24" t="s">
        <v>92</v>
      </c>
      <c r="CA24" t="s">
        <v>378</v>
      </c>
      <c r="CD24">
        <v>10</v>
      </c>
      <c r="CE24" t="s">
        <v>143</v>
      </c>
      <c r="CG24" t="s">
        <v>102</v>
      </c>
      <c r="CM24" t="s">
        <v>146</v>
      </c>
      <c r="CO24" t="s">
        <v>247</v>
      </c>
      <c r="CQ24">
        <v>5</v>
      </c>
      <c r="CR24" t="s">
        <v>109</v>
      </c>
      <c r="CS24" t="s">
        <v>379</v>
      </c>
      <c r="CT24" t="s">
        <v>181</v>
      </c>
      <c r="CU24" t="s">
        <v>151</v>
      </c>
      <c r="CV24" t="s">
        <v>151</v>
      </c>
      <c r="CX24" t="s">
        <v>152</v>
      </c>
      <c r="CY24" t="s">
        <v>153</v>
      </c>
      <c r="DA24" t="s">
        <v>151</v>
      </c>
      <c r="DC24" t="s">
        <v>211</v>
      </c>
      <c r="DD24" t="s">
        <v>151</v>
      </c>
      <c r="DF24" t="s">
        <v>156</v>
      </c>
      <c r="DG24" t="s">
        <v>93</v>
      </c>
      <c r="DH24" t="s">
        <v>221</v>
      </c>
      <c r="DI24" t="s">
        <v>151</v>
      </c>
      <c r="DJ24" t="s">
        <v>204</v>
      </c>
    </row>
    <row r="25" spans="1:114" hidden="1" x14ac:dyDescent="0.3">
      <c r="A25" t="s">
        <v>380</v>
      </c>
      <c r="B25" t="s">
        <v>879</v>
      </c>
      <c r="C25" t="s">
        <v>880</v>
      </c>
      <c r="D25" t="s">
        <v>381</v>
      </c>
      <c r="E25" t="s">
        <v>116</v>
      </c>
      <c r="F25" t="s">
        <v>117</v>
      </c>
      <c r="G25" t="s">
        <v>118</v>
      </c>
      <c r="H25" t="s">
        <v>119</v>
      </c>
      <c r="I25" t="s">
        <v>215</v>
      </c>
      <c r="J25" t="s">
        <v>121</v>
      </c>
      <c r="K25" t="s">
        <v>122</v>
      </c>
      <c r="L25" t="s">
        <v>122</v>
      </c>
      <c r="M25" t="s">
        <v>122</v>
      </c>
      <c r="N25" t="s">
        <v>122</v>
      </c>
      <c r="O25" t="s">
        <v>116</v>
      </c>
      <c r="P25" t="s">
        <v>117</v>
      </c>
      <c r="Q25" t="s">
        <v>118</v>
      </c>
      <c r="R25" t="s">
        <v>119</v>
      </c>
      <c r="S25" t="s">
        <v>216</v>
      </c>
      <c r="T25" t="s">
        <v>116</v>
      </c>
      <c r="U25" t="s">
        <v>117</v>
      </c>
      <c r="V25" t="s">
        <v>119</v>
      </c>
      <c r="W25" t="s">
        <v>119</v>
      </c>
      <c r="X25" t="s">
        <v>215</v>
      </c>
      <c r="Y25" t="s">
        <v>116</v>
      </c>
      <c r="Z25" t="s">
        <v>117</v>
      </c>
      <c r="AA25" t="s">
        <v>119</v>
      </c>
      <c r="AB25" t="s">
        <v>119</v>
      </c>
      <c r="AC25" t="s">
        <v>215</v>
      </c>
      <c r="AD25" t="s">
        <v>126</v>
      </c>
      <c r="AE25" t="s">
        <v>127</v>
      </c>
      <c r="AF25" t="s">
        <v>136</v>
      </c>
      <c r="AG25" t="s">
        <v>171</v>
      </c>
      <c r="AH25" t="s">
        <v>130</v>
      </c>
      <c r="AI25" t="s">
        <v>131</v>
      </c>
      <c r="AJ25" t="s">
        <v>132</v>
      </c>
      <c r="AK25" t="s">
        <v>133</v>
      </c>
      <c r="AL25" t="s">
        <v>134</v>
      </c>
      <c r="AM25" t="s">
        <v>121</v>
      </c>
      <c r="AN25" t="s">
        <v>133</v>
      </c>
      <c r="AO25" t="s">
        <v>133</v>
      </c>
      <c r="AP25" t="s">
        <v>133</v>
      </c>
      <c r="AQ25" t="s">
        <v>133</v>
      </c>
      <c r="AR25" t="s">
        <v>126</v>
      </c>
      <c r="AS25" t="s">
        <v>127</v>
      </c>
      <c r="AT25" t="s">
        <v>136</v>
      </c>
      <c r="AU25" t="s">
        <v>171</v>
      </c>
      <c r="AV25" t="s">
        <v>130</v>
      </c>
      <c r="AW25" t="s">
        <v>131</v>
      </c>
      <c r="AX25" t="s">
        <v>132</v>
      </c>
      <c r="AY25" t="s">
        <v>170</v>
      </c>
      <c r="AZ25" t="s">
        <v>167</v>
      </c>
      <c r="BA25" t="s">
        <v>137</v>
      </c>
      <c r="BB25" t="s">
        <v>129</v>
      </c>
      <c r="BC25" t="s">
        <v>130</v>
      </c>
      <c r="BD25" t="s">
        <v>131</v>
      </c>
      <c r="BE25" t="s">
        <v>132</v>
      </c>
      <c r="BF25" t="s">
        <v>136</v>
      </c>
      <c r="BG25" t="s">
        <v>167</v>
      </c>
      <c r="BH25" t="s">
        <v>137</v>
      </c>
      <c r="BI25" t="s">
        <v>129</v>
      </c>
      <c r="BJ25" t="s">
        <v>192</v>
      </c>
      <c r="BK25" t="s">
        <v>131</v>
      </c>
      <c r="BL25" t="s">
        <v>132</v>
      </c>
      <c r="BM25" t="s">
        <v>132</v>
      </c>
      <c r="BN25" t="s">
        <v>132</v>
      </c>
      <c r="BO25" t="s">
        <v>132</v>
      </c>
      <c r="BP25" t="s">
        <v>132</v>
      </c>
      <c r="BQ25" t="s">
        <v>132</v>
      </c>
      <c r="BR25" t="s">
        <v>132</v>
      </c>
      <c r="BS25" t="s">
        <v>382</v>
      </c>
      <c r="BV25" t="s">
        <v>90</v>
      </c>
      <c r="CA25">
        <v>0</v>
      </c>
      <c r="CB25">
        <v>0</v>
      </c>
      <c r="CC25">
        <v>0</v>
      </c>
      <c r="CD25">
        <v>0</v>
      </c>
      <c r="CE25" t="s">
        <v>244</v>
      </c>
      <c r="CH25" t="s">
        <v>103</v>
      </c>
      <c r="CJ25" t="s">
        <v>105</v>
      </c>
      <c r="CL25" t="s">
        <v>383</v>
      </c>
      <c r="CM25" t="s">
        <v>198</v>
      </c>
      <c r="CO25" t="s">
        <v>147</v>
      </c>
      <c r="CP25" t="s">
        <v>329</v>
      </c>
      <c r="CQ25">
        <v>6</v>
      </c>
      <c r="CR25" t="s">
        <v>109</v>
      </c>
      <c r="CS25" t="s">
        <v>384</v>
      </c>
      <c r="CT25" t="s">
        <v>181</v>
      </c>
      <c r="CU25" t="s">
        <v>151</v>
      </c>
      <c r="CV25" t="s">
        <v>151</v>
      </c>
      <c r="CX25" t="s">
        <v>368</v>
      </c>
      <c r="CY25" t="s">
        <v>153</v>
      </c>
      <c r="DA25" t="s">
        <v>154</v>
      </c>
      <c r="DB25" t="s">
        <v>385</v>
      </c>
      <c r="DC25" t="s">
        <v>156</v>
      </c>
      <c r="DD25" t="s">
        <v>157</v>
      </c>
      <c r="DE25" t="s">
        <v>386</v>
      </c>
      <c r="DF25" t="s">
        <v>156</v>
      </c>
      <c r="DG25" t="s">
        <v>93</v>
      </c>
      <c r="DH25" t="s">
        <v>387</v>
      </c>
      <c r="DI25" t="s">
        <v>156</v>
      </c>
      <c r="DJ25" t="s">
        <v>160</v>
      </c>
    </row>
    <row r="26" spans="1:114" x14ac:dyDescent="0.3">
      <c r="A26" t="s">
        <v>827</v>
      </c>
      <c r="B26" t="s">
        <v>879</v>
      </c>
      <c r="C26" t="s">
        <v>880</v>
      </c>
      <c r="D26" t="s">
        <v>389</v>
      </c>
      <c r="E26" t="s">
        <v>275</v>
      </c>
      <c r="F26" t="s">
        <v>124</v>
      </c>
      <c r="G26" t="s">
        <v>118</v>
      </c>
      <c r="H26" t="s">
        <v>119</v>
      </c>
      <c r="I26" t="s">
        <v>166</v>
      </c>
      <c r="J26" t="s">
        <v>121</v>
      </c>
      <c r="K26" t="s">
        <v>122</v>
      </c>
      <c r="L26" t="s">
        <v>122</v>
      </c>
      <c r="M26" t="s">
        <v>122</v>
      </c>
      <c r="N26" t="s">
        <v>122</v>
      </c>
      <c r="O26" t="s">
        <v>275</v>
      </c>
      <c r="P26" t="s">
        <v>124</v>
      </c>
      <c r="Q26" t="s">
        <v>119</v>
      </c>
      <c r="R26" t="s">
        <v>119</v>
      </c>
      <c r="S26" t="s">
        <v>166</v>
      </c>
      <c r="T26" t="s">
        <v>275</v>
      </c>
      <c r="U26" t="s">
        <v>124</v>
      </c>
      <c r="V26" t="s">
        <v>119</v>
      </c>
      <c r="W26" t="s">
        <v>119</v>
      </c>
      <c r="X26" t="s">
        <v>120</v>
      </c>
      <c r="Y26" t="s">
        <v>123</v>
      </c>
      <c r="Z26" t="s">
        <v>117</v>
      </c>
      <c r="AA26" t="s">
        <v>119</v>
      </c>
      <c r="AB26" t="s">
        <v>239</v>
      </c>
      <c r="AC26" t="s">
        <v>265</v>
      </c>
      <c r="AD26" t="s">
        <v>126</v>
      </c>
      <c r="AE26" t="s">
        <v>127</v>
      </c>
      <c r="AF26" t="s">
        <v>137</v>
      </c>
      <c r="AG26" t="s">
        <v>171</v>
      </c>
      <c r="AH26" t="s">
        <v>191</v>
      </c>
      <c r="AI26" t="s">
        <v>131</v>
      </c>
      <c r="AJ26" t="s">
        <v>132</v>
      </c>
      <c r="AK26" t="s">
        <v>133</v>
      </c>
      <c r="AL26" t="s">
        <v>134</v>
      </c>
      <c r="AM26" t="s">
        <v>121</v>
      </c>
      <c r="AN26" t="s">
        <v>133</v>
      </c>
      <c r="AO26" t="s">
        <v>133</v>
      </c>
      <c r="AP26" t="s">
        <v>133</v>
      </c>
      <c r="AQ26" t="s">
        <v>133</v>
      </c>
      <c r="AR26" t="s">
        <v>126</v>
      </c>
      <c r="AS26" t="s">
        <v>127</v>
      </c>
      <c r="AT26" t="s">
        <v>137</v>
      </c>
      <c r="AU26" t="s">
        <v>129</v>
      </c>
      <c r="AV26" t="s">
        <v>130</v>
      </c>
      <c r="AW26" t="s">
        <v>131</v>
      </c>
      <c r="AX26" t="s">
        <v>132</v>
      </c>
      <c r="AY26" t="s">
        <v>170</v>
      </c>
      <c r="AZ26" t="s">
        <v>127</v>
      </c>
      <c r="BA26" t="s">
        <v>137</v>
      </c>
      <c r="BB26" t="s">
        <v>129</v>
      </c>
      <c r="BC26" t="s">
        <v>130</v>
      </c>
      <c r="BD26" t="s">
        <v>131</v>
      </c>
      <c r="BE26" t="s">
        <v>132</v>
      </c>
      <c r="BF26" t="s">
        <v>136</v>
      </c>
      <c r="BG26" t="s">
        <v>167</v>
      </c>
      <c r="BH26" t="s">
        <v>137</v>
      </c>
      <c r="BI26" t="s">
        <v>129</v>
      </c>
      <c r="BJ26" t="s">
        <v>192</v>
      </c>
      <c r="BK26" t="s">
        <v>131</v>
      </c>
      <c r="BL26" t="s">
        <v>132</v>
      </c>
      <c r="BM26" t="s">
        <v>132</v>
      </c>
      <c r="BN26" t="s">
        <v>132</v>
      </c>
      <c r="BO26" t="s">
        <v>132</v>
      </c>
      <c r="BP26" t="s">
        <v>139</v>
      </c>
      <c r="BQ26" t="s">
        <v>139</v>
      </c>
      <c r="BR26" t="s">
        <v>139</v>
      </c>
      <c r="BT26" t="s">
        <v>88</v>
      </c>
      <c r="BV26" t="s">
        <v>90</v>
      </c>
      <c r="BY26" t="s">
        <v>95</v>
      </c>
      <c r="CA26" t="s">
        <v>390</v>
      </c>
      <c r="CB26" t="s">
        <v>391</v>
      </c>
      <c r="CC26" t="s">
        <v>392</v>
      </c>
      <c r="CD26">
        <v>3</v>
      </c>
      <c r="CE26" t="s">
        <v>143</v>
      </c>
      <c r="CF26" t="s">
        <v>101</v>
      </c>
      <c r="CG26" t="s">
        <v>102</v>
      </c>
      <c r="CH26" t="s">
        <v>103</v>
      </c>
      <c r="CI26" t="s">
        <v>104</v>
      </c>
      <c r="CJ26" t="s">
        <v>105</v>
      </c>
      <c r="CL26" t="s">
        <v>393</v>
      </c>
      <c r="CM26" t="s">
        <v>178</v>
      </c>
      <c r="CO26" t="s">
        <v>147</v>
      </c>
      <c r="CP26" t="s">
        <v>394</v>
      </c>
      <c r="CQ26">
        <v>5</v>
      </c>
      <c r="CR26" t="s">
        <v>109</v>
      </c>
      <c r="CS26" t="s">
        <v>395</v>
      </c>
      <c r="CT26" t="s">
        <v>181</v>
      </c>
      <c r="CU26" t="s">
        <v>151</v>
      </c>
      <c r="CV26" t="s">
        <v>230</v>
      </c>
      <c r="CW26" t="s">
        <v>396</v>
      </c>
      <c r="CX26" t="s">
        <v>152</v>
      </c>
      <c r="CY26" t="s">
        <v>153</v>
      </c>
      <c r="DA26" t="s">
        <v>322</v>
      </c>
      <c r="DB26" t="s">
        <v>397</v>
      </c>
      <c r="DC26" t="s">
        <v>156</v>
      </c>
      <c r="DD26" t="s">
        <v>157</v>
      </c>
      <c r="DE26" t="s">
        <v>398</v>
      </c>
      <c r="DF26" t="s">
        <v>156</v>
      </c>
      <c r="DG26" t="s">
        <v>93</v>
      </c>
      <c r="DH26" t="s">
        <v>399</v>
      </c>
      <c r="DI26" t="s">
        <v>156</v>
      </c>
      <c r="DJ26" t="s">
        <v>204</v>
      </c>
    </row>
    <row r="27" spans="1:114" hidden="1" x14ac:dyDescent="0.3">
      <c r="A27" t="s">
        <v>443</v>
      </c>
      <c r="B27" t="s">
        <v>878</v>
      </c>
      <c r="C27" t="s">
        <v>880</v>
      </c>
      <c r="D27" t="s">
        <v>403</v>
      </c>
      <c r="E27" t="s">
        <v>116</v>
      </c>
      <c r="F27" t="s">
        <v>124</v>
      </c>
      <c r="G27" t="s">
        <v>118</v>
      </c>
      <c r="H27" t="s">
        <v>119</v>
      </c>
      <c r="I27" t="s">
        <v>216</v>
      </c>
      <c r="J27" t="s">
        <v>121</v>
      </c>
      <c r="K27" t="s">
        <v>122</v>
      </c>
      <c r="L27" t="s">
        <v>122</v>
      </c>
      <c r="M27" t="s">
        <v>122</v>
      </c>
      <c r="N27" t="s">
        <v>122</v>
      </c>
      <c r="O27" t="s">
        <v>116</v>
      </c>
      <c r="P27" t="s">
        <v>124</v>
      </c>
      <c r="Q27" t="s">
        <v>118</v>
      </c>
      <c r="R27" t="s">
        <v>119</v>
      </c>
      <c r="S27" t="s">
        <v>216</v>
      </c>
      <c r="T27" t="s">
        <v>116</v>
      </c>
      <c r="U27" t="s">
        <v>124</v>
      </c>
      <c r="V27" t="s">
        <v>119</v>
      </c>
      <c r="W27" t="s">
        <v>118</v>
      </c>
      <c r="X27" t="s">
        <v>215</v>
      </c>
      <c r="Y27" t="s">
        <v>123</v>
      </c>
      <c r="Z27" t="s">
        <v>124</v>
      </c>
      <c r="AA27" t="s">
        <v>118</v>
      </c>
      <c r="AB27" t="s">
        <v>119</v>
      </c>
      <c r="AC27" t="s">
        <v>215</v>
      </c>
      <c r="AD27" t="s">
        <v>126</v>
      </c>
      <c r="AE27" t="s">
        <v>172</v>
      </c>
      <c r="AF27" t="s">
        <v>128</v>
      </c>
      <c r="AG27" t="s">
        <v>129</v>
      </c>
      <c r="AH27" t="s">
        <v>130</v>
      </c>
      <c r="AI27" t="s">
        <v>168</v>
      </c>
      <c r="AJ27" t="s">
        <v>132</v>
      </c>
      <c r="AK27" t="s">
        <v>133</v>
      </c>
      <c r="AL27" t="s">
        <v>134</v>
      </c>
      <c r="AM27" t="s">
        <v>121</v>
      </c>
      <c r="AN27" t="s">
        <v>133</v>
      </c>
      <c r="AO27" t="s">
        <v>133</v>
      </c>
      <c r="AP27" t="s">
        <v>133</v>
      </c>
      <c r="AQ27" t="s">
        <v>133</v>
      </c>
      <c r="AR27" t="s">
        <v>126</v>
      </c>
      <c r="AS27" t="s">
        <v>172</v>
      </c>
      <c r="AT27" t="s">
        <v>128</v>
      </c>
      <c r="AU27" t="s">
        <v>129</v>
      </c>
      <c r="AV27" t="s">
        <v>130</v>
      </c>
      <c r="AW27" t="s">
        <v>168</v>
      </c>
      <c r="AX27" t="s">
        <v>132</v>
      </c>
      <c r="AY27" t="s">
        <v>126</v>
      </c>
      <c r="AZ27" t="s">
        <v>172</v>
      </c>
      <c r="BA27" t="s">
        <v>128</v>
      </c>
      <c r="BB27" t="s">
        <v>129</v>
      </c>
      <c r="BC27" t="s">
        <v>130</v>
      </c>
      <c r="BD27" t="s">
        <v>168</v>
      </c>
      <c r="BE27" t="s">
        <v>132</v>
      </c>
      <c r="BF27" t="s">
        <v>136</v>
      </c>
      <c r="BG27" t="s">
        <v>172</v>
      </c>
      <c r="BH27" t="s">
        <v>137</v>
      </c>
      <c r="BI27" t="s">
        <v>129</v>
      </c>
      <c r="BJ27" t="s">
        <v>130</v>
      </c>
      <c r="BK27" t="s">
        <v>168</v>
      </c>
      <c r="BL27" t="s">
        <v>132</v>
      </c>
      <c r="BM27" t="s">
        <v>132</v>
      </c>
      <c r="BN27" t="s">
        <v>132</v>
      </c>
      <c r="BO27" t="s">
        <v>132</v>
      </c>
      <c r="BP27" t="s">
        <v>132</v>
      </c>
      <c r="BQ27" t="s">
        <v>135</v>
      </c>
      <c r="BR27" t="s">
        <v>135</v>
      </c>
      <c r="BS27" t="s">
        <v>404</v>
      </c>
      <c r="BT27" t="s">
        <v>88</v>
      </c>
      <c r="BV27" t="s">
        <v>90</v>
      </c>
      <c r="CA27">
        <v>0</v>
      </c>
      <c r="CB27">
        <v>0</v>
      </c>
      <c r="CC27">
        <v>0</v>
      </c>
      <c r="CD27">
        <v>7</v>
      </c>
      <c r="CE27" t="s">
        <v>143</v>
      </c>
      <c r="CI27" t="s">
        <v>104</v>
      </c>
      <c r="CL27" t="s">
        <v>405</v>
      </c>
      <c r="CM27" t="s">
        <v>146</v>
      </c>
      <c r="CO27" t="s">
        <v>247</v>
      </c>
      <c r="CQ27">
        <v>3</v>
      </c>
      <c r="CR27" t="s">
        <v>288</v>
      </c>
      <c r="CT27" t="s">
        <v>181</v>
      </c>
      <c r="CU27" t="s">
        <v>156</v>
      </c>
      <c r="CV27" t="s">
        <v>156</v>
      </c>
      <c r="CX27" t="s">
        <v>139</v>
      </c>
      <c r="CY27" t="s">
        <v>93</v>
      </c>
      <c r="CZ27" t="s">
        <v>406</v>
      </c>
      <c r="DA27" t="s">
        <v>154</v>
      </c>
      <c r="DB27" t="s">
        <v>407</v>
      </c>
      <c r="DC27" t="s">
        <v>156</v>
      </c>
      <c r="DD27" t="s">
        <v>157</v>
      </c>
      <c r="DE27" t="s">
        <v>408</v>
      </c>
      <c r="DF27" t="s">
        <v>156</v>
      </c>
      <c r="DG27" t="s">
        <v>93</v>
      </c>
      <c r="DH27" t="s">
        <v>409</v>
      </c>
      <c r="DI27" t="s">
        <v>156</v>
      </c>
      <c r="DJ27" t="s">
        <v>204</v>
      </c>
    </row>
    <row r="28" spans="1:114" x14ac:dyDescent="0.3">
      <c r="A28" t="s">
        <v>828</v>
      </c>
      <c r="B28" t="s">
        <v>878</v>
      </c>
      <c r="C28" t="s">
        <v>880</v>
      </c>
      <c r="D28" t="s">
        <v>411</v>
      </c>
      <c r="E28" t="s">
        <v>116</v>
      </c>
      <c r="F28" t="s">
        <v>117</v>
      </c>
      <c r="G28" t="s">
        <v>122</v>
      </c>
      <c r="H28" t="s">
        <v>122</v>
      </c>
      <c r="I28" t="s">
        <v>122</v>
      </c>
      <c r="J28" t="s">
        <v>121</v>
      </c>
      <c r="K28" t="s">
        <v>122</v>
      </c>
      <c r="L28" t="s">
        <v>122</v>
      </c>
      <c r="M28" t="s">
        <v>122</v>
      </c>
      <c r="N28" t="s">
        <v>122</v>
      </c>
      <c r="O28" t="s">
        <v>116</v>
      </c>
      <c r="P28" t="s">
        <v>117</v>
      </c>
      <c r="Q28" t="s">
        <v>122</v>
      </c>
      <c r="R28" t="s">
        <v>122</v>
      </c>
      <c r="S28" t="s">
        <v>122</v>
      </c>
      <c r="T28" t="s">
        <v>116</v>
      </c>
      <c r="U28" t="s">
        <v>117</v>
      </c>
      <c r="V28" t="s">
        <v>119</v>
      </c>
      <c r="W28" t="s">
        <v>119</v>
      </c>
      <c r="X28" t="s">
        <v>215</v>
      </c>
      <c r="Y28" t="s">
        <v>116</v>
      </c>
      <c r="Z28" t="s">
        <v>117</v>
      </c>
      <c r="AA28" t="s">
        <v>119</v>
      </c>
      <c r="AB28" t="s">
        <v>119</v>
      </c>
      <c r="AC28" t="s">
        <v>215</v>
      </c>
      <c r="AD28" t="s">
        <v>126</v>
      </c>
      <c r="AE28" t="s">
        <v>127</v>
      </c>
      <c r="AF28" t="s">
        <v>136</v>
      </c>
      <c r="AG28" t="s">
        <v>129</v>
      </c>
      <c r="AH28" t="s">
        <v>130</v>
      </c>
      <c r="AI28" t="s">
        <v>168</v>
      </c>
      <c r="AJ28" t="s">
        <v>132</v>
      </c>
      <c r="AK28" t="s">
        <v>133</v>
      </c>
      <c r="AL28" t="s">
        <v>134</v>
      </c>
      <c r="AM28" t="s">
        <v>121</v>
      </c>
      <c r="AN28" t="s">
        <v>133</v>
      </c>
      <c r="AO28" t="s">
        <v>133</v>
      </c>
      <c r="AP28" t="s">
        <v>133</v>
      </c>
      <c r="AQ28" t="s">
        <v>133</v>
      </c>
      <c r="AR28" t="s">
        <v>126</v>
      </c>
      <c r="AS28" t="s">
        <v>127</v>
      </c>
      <c r="AT28" t="s">
        <v>128</v>
      </c>
      <c r="AU28" t="s">
        <v>129</v>
      </c>
      <c r="AV28" t="s">
        <v>130</v>
      </c>
      <c r="AW28" t="s">
        <v>168</v>
      </c>
      <c r="AX28" t="s">
        <v>132</v>
      </c>
      <c r="AY28" t="s">
        <v>170</v>
      </c>
      <c r="AZ28" t="s">
        <v>167</v>
      </c>
      <c r="BA28" t="s">
        <v>136</v>
      </c>
      <c r="BB28" t="s">
        <v>129</v>
      </c>
      <c r="BC28" t="s">
        <v>130</v>
      </c>
      <c r="BD28" t="s">
        <v>168</v>
      </c>
      <c r="BE28" t="s">
        <v>132</v>
      </c>
      <c r="BF28" t="s">
        <v>136</v>
      </c>
      <c r="BG28" t="s">
        <v>167</v>
      </c>
      <c r="BH28" t="s">
        <v>137</v>
      </c>
      <c r="BI28" t="s">
        <v>129</v>
      </c>
      <c r="BJ28" t="s">
        <v>192</v>
      </c>
      <c r="BK28" t="s">
        <v>131</v>
      </c>
      <c r="BL28" t="s">
        <v>132</v>
      </c>
      <c r="BM28" t="s">
        <v>140</v>
      </c>
      <c r="BN28" t="s">
        <v>139</v>
      </c>
      <c r="BO28" t="s">
        <v>139</v>
      </c>
      <c r="BP28" t="s">
        <v>139</v>
      </c>
      <c r="BQ28" t="s">
        <v>132</v>
      </c>
      <c r="BR28" t="s">
        <v>132</v>
      </c>
      <c r="BS28" t="s">
        <v>412</v>
      </c>
      <c r="BT28" t="s">
        <v>88</v>
      </c>
      <c r="BV28" t="s">
        <v>90</v>
      </c>
      <c r="CA28" t="s">
        <v>413</v>
      </c>
      <c r="CB28" t="s">
        <v>414</v>
      </c>
      <c r="CC28" t="s">
        <v>415</v>
      </c>
      <c r="CD28">
        <v>9</v>
      </c>
      <c r="CE28" t="s">
        <v>244</v>
      </c>
      <c r="CF28" t="s">
        <v>101</v>
      </c>
      <c r="CG28" t="s">
        <v>102</v>
      </c>
      <c r="CH28" t="s">
        <v>103</v>
      </c>
      <c r="CI28" t="s">
        <v>104</v>
      </c>
      <c r="CJ28" t="s">
        <v>105</v>
      </c>
      <c r="CL28" t="s">
        <v>416</v>
      </c>
      <c r="CM28" t="s">
        <v>178</v>
      </c>
      <c r="CO28" t="s">
        <v>147</v>
      </c>
      <c r="CP28" t="s">
        <v>277</v>
      </c>
      <c r="CQ28">
        <v>5</v>
      </c>
      <c r="CR28" t="s">
        <v>109</v>
      </c>
      <c r="CS28" t="s">
        <v>417</v>
      </c>
      <c r="CT28" t="s">
        <v>181</v>
      </c>
      <c r="CU28" t="s">
        <v>151</v>
      </c>
      <c r="CV28" t="s">
        <v>151</v>
      </c>
      <c r="CX28" t="s">
        <v>152</v>
      </c>
      <c r="CY28" t="s">
        <v>153</v>
      </c>
      <c r="DA28" t="s">
        <v>154</v>
      </c>
      <c r="DB28" t="s">
        <v>418</v>
      </c>
      <c r="DC28" t="s">
        <v>233</v>
      </c>
      <c r="DD28" t="s">
        <v>157</v>
      </c>
      <c r="DE28" t="s">
        <v>419</v>
      </c>
      <c r="DF28" t="s">
        <v>156</v>
      </c>
      <c r="DG28" t="s">
        <v>93</v>
      </c>
      <c r="DH28" t="s">
        <v>420</v>
      </c>
      <c r="DI28" t="s">
        <v>156</v>
      </c>
      <c r="DJ28" t="s">
        <v>160</v>
      </c>
    </row>
    <row r="29" spans="1:114" hidden="1" x14ac:dyDescent="0.3">
      <c r="A29" t="s">
        <v>829</v>
      </c>
      <c r="B29" t="s">
        <v>878</v>
      </c>
      <c r="C29" t="s">
        <v>881</v>
      </c>
      <c r="D29" t="s">
        <v>422</v>
      </c>
      <c r="E29" t="s">
        <v>116</v>
      </c>
      <c r="F29" t="s">
        <v>117</v>
      </c>
      <c r="G29" t="s">
        <v>119</v>
      </c>
      <c r="H29" t="s">
        <v>165</v>
      </c>
      <c r="I29" t="s">
        <v>125</v>
      </c>
      <c r="J29" t="s">
        <v>116</v>
      </c>
      <c r="K29" t="s">
        <v>117</v>
      </c>
      <c r="L29" t="s">
        <v>119</v>
      </c>
      <c r="M29" t="s">
        <v>239</v>
      </c>
      <c r="N29" t="s">
        <v>125</v>
      </c>
      <c r="O29" t="s">
        <v>116</v>
      </c>
      <c r="P29" t="s">
        <v>117</v>
      </c>
      <c r="Q29" t="s">
        <v>340</v>
      </c>
      <c r="R29" t="s">
        <v>165</v>
      </c>
      <c r="S29" t="s">
        <v>166</v>
      </c>
      <c r="T29" t="s">
        <v>116</v>
      </c>
      <c r="U29" t="s">
        <v>117</v>
      </c>
      <c r="V29" t="s">
        <v>340</v>
      </c>
      <c r="W29" t="s">
        <v>165</v>
      </c>
      <c r="X29" t="s">
        <v>166</v>
      </c>
      <c r="Y29" t="s">
        <v>116</v>
      </c>
      <c r="Z29" t="s">
        <v>117</v>
      </c>
      <c r="AA29" t="s">
        <v>118</v>
      </c>
      <c r="AB29" t="s">
        <v>119</v>
      </c>
      <c r="AC29" t="s">
        <v>166</v>
      </c>
      <c r="AD29" t="s">
        <v>126</v>
      </c>
      <c r="AE29" t="s">
        <v>167</v>
      </c>
      <c r="AF29" t="s">
        <v>137</v>
      </c>
      <c r="AG29" t="s">
        <v>129</v>
      </c>
      <c r="AH29" t="s">
        <v>130</v>
      </c>
      <c r="AI29" t="s">
        <v>131</v>
      </c>
      <c r="AJ29" t="s">
        <v>133</v>
      </c>
      <c r="AK29" t="s">
        <v>126</v>
      </c>
      <c r="AL29" t="s">
        <v>167</v>
      </c>
      <c r="AM29" t="s">
        <v>137</v>
      </c>
      <c r="AN29" t="s">
        <v>129</v>
      </c>
      <c r="AO29" t="s">
        <v>130</v>
      </c>
      <c r="AP29" t="s">
        <v>131</v>
      </c>
      <c r="AQ29" t="s">
        <v>133</v>
      </c>
      <c r="AR29" t="s">
        <v>126</v>
      </c>
      <c r="AS29" t="s">
        <v>167</v>
      </c>
      <c r="AT29" t="s">
        <v>136</v>
      </c>
      <c r="AU29" t="s">
        <v>129</v>
      </c>
      <c r="AV29" t="s">
        <v>130</v>
      </c>
      <c r="AW29" t="s">
        <v>131</v>
      </c>
      <c r="AX29" t="s">
        <v>135</v>
      </c>
      <c r="AY29" t="s">
        <v>170</v>
      </c>
      <c r="AZ29" t="s">
        <v>167</v>
      </c>
      <c r="BA29" t="s">
        <v>137</v>
      </c>
      <c r="BB29" t="s">
        <v>129</v>
      </c>
      <c r="BC29" t="s">
        <v>130</v>
      </c>
      <c r="BD29" t="s">
        <v>131</v>
      </c>
      <c r="BE29" t="s">
        <v>135</v>
      </c>
      <c r="BF29" t="s">
        <v>136</v>
      </c>
      <c r="BG29" t="s">
        <v>167</v>
      </c>
      <c r="BH29" t="s">
        <v>137</v>
      </c>
      <c r="BI29" t="s">
        <v>129</v>
      </c>
      <c r="BJ29" t="s">
        <v>130</v>
      </c>
      <c r="BK29" t="s">
        <v>131</v>
      </c>
      <c r="BL29" t="s">
        <v>135</v>
      </c>
      <c r="BM29" t="s">
        <v>132</v>
      </c>
      <c r="BN29" t="s">
        <v>132</v>
      </c>
      <c r="BO29" t="s">
        <v>132</v>
      </c>
      <c r="BP29" t="s">
        <v>135</v>
      </c>
      <c r="BQ29" t="s">
        <v>132</v>
      </c>
      <c r="BR29" t="s">
        <v>139</v>
      </c>
      <c r="BS29" t="s">
        <v>423</v>
      </c>
      <c r="BZ29" t="s">
        <v>424</v>
      </c>
      <c r="CA29">
        <v>0</v>
      </c>
      <c r="CB29">
        <v>0</v>
      </c>
      <c r="CC29">
        <v>0</v>
      </c>
      <c r="CD29">
        <v>3</v>
      </c>
      <c r="CE29" t="s">
        <v>176</v>
      </c>
      <c r="CG29" t="s">
        <v>102</v>
      </c>
      <c r="CL29" t="s">
        <v>425</v>
      </c>
      <c r="CM29" t="s">
        <v>178</v>
      </c>
      <c r="CO29" t="s">
        <v>247</v>
      </c>
      <c r="CQ29">
        <v>9</v>
      </c>
      <c r="CR29" t="s">
        <v>180</v>
      </c>
      <c r="CT29" t="s">
        <v>181</v>
      </c>
      <c r="CU29" t="s">
        <v>151</v>
      </c>
      <c r="CV29" t="s">
        <v>156</v>
      </c>
      <c r="CX29" t="s">
        <v>139</v>
      </c>
      <c r="CY29" t="s">
        <v>93</v>
      </c>
      <c r="CZ29">
        <v>0</v>
      </c>
      <c r="DA29" t="s">
        <v>322</v>
      </c>
      <c r="DB29">
        <v>0</v>
      </c>
      <c r="DC29" t="s">
        <v>211</v>
      </c>
      <c r="DD29" t="s">
        <v>157</v>
      </c>
      <c r="DF29" t="s">
        <v>156</v>
      </c>
      <c r="DG29" t="s">
        <v>93</v>
      </c>
      <c r="DH29">
        <v>0</v>
      </c>
      <c r="DI29" t="s">
        <v>156</v>
      </c>
      <c r="DJ29" t="s">
        <v>222</v>
      </c>
    </row>
    <row r="30" spans="1:114" hidden="1" x14ac:dyDescent="0.3">
      <c r="A30" t="s">
        <v>830</v>
      </c>
      <c r="B30" t="s">
        <v>878</v>
      </c>
      <c r="C30" t="s">
        <v>881</v>
      </c>
      <c r="D30" t="s">
        <v>428</v>
      </c>
      <c r="E30" t="s">
        <v>116</v>
      </c>
      <c r="F30" t="s">
        <v>117</v>
      </c>
      <c r="G30" t="s">
        <v>125</v>
      </c>
      <c r="H30" t="s">
        <v>891</v>
      </c>
      <c r="I30" t="s">
        <v>891</v>
      </c>
      <c r="J30" t="s">
        <v>116</v>
      </c>
      <c r="K30" t="s">
        <v>117</v>
      </c>
      <c r="L30" t="s">
        <v>125</v>
      </c>
      <c r="N30" t="s">
        <v>891</v>
      </c>
      <c r="O30" t="s">
        <v>116</v>
      </c>
      <c r="P30" t="s">
        <v>117</v>
      </c>
      <c r="Q30" t="s">
        <v>165</v>
      </c>
      <c r="R30" t="s">
        <v>165</v>
      </c>
      <c r="S30" t="s">
        <v>166</v>
      </c>
      <c r="T30" t="s">
        <v>116</v>
      </c>
      <c r="U30" t="s">
        <v>117</v>
      </c>
      <c r="V30" t="s">
        <v>165</v>
      </c>
      <c r="W30" t="s">
        <v>165</v>
      </c>
      <c r="X30" t="s">
        <v>166</v>
      </c>
      <c r="Y30" t="s">
        <v>116</v>
      </c>
      <c r="Z30" t="s">
        <v>188</v>
      </c>
      <c r="AA30" t="s">
        <v>119</v>
      </c>
      <c r="AB30" t="s">
        <v>119</v>
      </c>
      <c r="AC30" t="s">
        <v>215</v>
      </c>
      <c r="AD30" t="s">
        <v>126</v>
      </c>
      <c r="AE30" t="s">
        <v>127</v>
      </c>
      <c r="AF30" t="s">
        <v>128</v>
      </c>
      <c r="AG30" t="s">
        <v>129</v>
      </c>
      <c r="AH30" t="s">
        <v>130</v>
      </c>
      <c r="AI30" t="s">
        <v>168</v>
      </c>
      <c r="AJ30" t="s">
        <v>132</v>
      </c>
      <c r="AK30" t="s">
        <v>126</v>
      </c>
      <c r="AL30" t="s">
        <v>127</v>
      </c>
      <c r="AM30" t="s">
        <v>128</v>
      </c>
      <c r="AN30" t="s">
        <v>129</v>
      </c>
      <c r="AO30" t="s">
        <v>130</v>
      </c>
      <c r="AP30" t="s">
        <v>168</v>
      </c>
      <c r="AQ30" t="s">
        <v>132</v>
      </c>
      <c r="AR30" t="s">
        <v>126</v>
      </c>
      <c r="AS30" t="s">
        <v>127</v>
      </c>
      <c r="AT30" t="s">
        <v>136</v>
      </c>
      <c r="AU30" t="s">
        <v>129</v>
      </c>
      <c r="AV30" t="s">
        <v>130</v>
      </c>
      <c r="AW30" t="s">
        <v>168</v>
      </c>
      <c r="AX30" t="s">
        <v>132</v>
      </c>
      <c r="AY30" t="s">
        <v>170</v>
      </c>
      <c r="AZ30" t="s">
        <v>167</v>
      </c>
      <c r="BA30" t="s">
        <v>137</v>
      </c>
      <c r="BB30" t="s">
        <v>129</v>
      </c>
      <c r="BC30" t="s">
        <v>130</v>
      </c>
      <c r="BD30" t="s">
        <v>168</v>
      </c>
      <c r="BE30" t="s">
        <v>132</v>
      </c>
      <c r="BG30" t="s">
        <v>167</v>
      </c>
      <c r="BJ30" t="s">
        <v>138</v>
      </c>
      <c r="BK30" t="s">
        <v>193</v>
      </c>
      <c r="BL30" t="s">
        <v>132</v>
      </c>
      <c r="BM30" t="s">
        <v>135</v>
      </c>
      <c r="BN30" t="s">
        <v>139</v>
      </c>
      <c r="BO30" t="s">
        <v>132</v>
      </c>
      <c r="BP30" t="s">
        <v>139</v>
      </c>
      <c r="BQ30" t="s">
        <v>132</v>
      </c>
      <c r="BR30" t="s">
        <v>140</v>
      </c>
      <c r="BS30" t="s">
        <v>429</v>
      </c>
      <c r="BY30" t="s">
        <v>95</v>
      </c>
      <c r="CA30" t="s">
        <v>430</v>
      </c>
      <c r="CD30">
        <v>40</v>
      </c>
      <c r="CE30" t="s">
        <v>176</v>
      </c>
      <c r="CH30" t="s">
        <v>103</v>
      </c>
      <c r="CI30" t="s">
        <v>104</v>
      </c>
      <c r="CL30" t="s">
        <v>431</v>
      </c>
      <c r="CM30" t="s">
        <v>107</v>
      </c>
      <c r="CN30" t="s">
        <v>432</v>
      </c>
      <c r="CO30" t="s">
        <v>247</v>
      </c>
      <c r="CQ30">
        <v>7</v>
      </c>
      <c r="CR30" t="s">
        <v>288</v>
      </c>
      <c r="CT30" t="s">
        <v>150</v>
      </c>
      <c r="CU30" t="s">
        <v>151</v>
      </c>
      <c r="CV30" t="s">
        <v>151</v>
      </c>
      <c r="CX30" t="s">
        <v>152</v>
      </c>
      <c r="CY30" t="s">
        <v>153</v>
      </c>
      <c r="DA30" t="s">
        <v>154</v>
      </c>
      <c r="DC30" t="s">
        <v>233</v>
      </c>
      <c r="DD30" t="s">
        <v>157</v>
      </c>
      <c r="DF30" t="s">
        <v>156</v>
      </c>
      <c r="DG30" t="s">
        <v>93</v>
      </c>
      <c r="DH30" t="s">
        <v>433</v>
      </c>
      <c r="DI30" t="s">
        <v>151</v>
      </c>
      <c r="DJ30" t="s">
        <v>160</v>
      </c>
    </row>
    <row r="31" spans="1:114" hidden="1" x14ac:dyDescent="0.3">
      <c r="A31" t="s">
        <v>831</v>
      </c>
      <c r="B31" t="s">
        <v>877</v>
      </c>
      <c r="C31" t="s">
        <v>880</v>
      </c>
      <c r="D31" t="s">
        <v>435</v>
      </c>
      <c r="E31" t="s">
        <v>116</v>
      </c>
      <c r="F31" t="s">
        <v>188</v>
      </c>
      <c r="G31" t="s">
        <v>125</v>
      </c>
      <c r="H31" t="s">
        <v>239</v>
      </c>
      <c r="I31" t="s">
        <v>265</v>
      </c>
      <c r="J31" t="s">
        <v>121</v>
      </c>
      <c r="K31" t="s">
        <v>122</v>
      </c>
      <c r="L31" t="s">
        <v>122</v>
      </c>
      <c r="M31" t="s">
        <v>122</v>
      </c>
      <c r="N31" t="s">
        <v>122</v>
      </c>
      <c r="O31" t="s">
        <v>116</v>
      </c>
      <c r="P31" t="s">
        <v>188</v>
      </c>
      <c r="Q31" t="s">
        <v>125</v>
      </c>
      <c r="R31" t="s">
        <v>239</v>
      </c>
      <c r="S31" t="s">
        <v>265</v>
      </c>
      <c r="T31" t="s">
        <v>123</v>
      </c>
      <c r="U31" t="s">
        <v>188</v>
      </c>
      <c r="V31" t="s">
        <v>125</v>
      </c>
      <c r="W31" t="s">
        <v>239</v>
      </c>
      <c r="X31" t="s">
        <v>265</v>
      </c>
      <c r="Y31" t="s">
        <v>123</v>
      </c>
      <c r="Z31" t="s">
        <v>139</v>
      </c>
      <c r="AA31" t="s">
        <v>125</v>
      </c>
      <c r="AB31" t="s">
        <v>239</v>
      </c>
      <c r="AC31" t="s">
        <v>265</v>
      </c>
      <c r="AD31" t="s">
        <v>126</v>
      </c>
      <c r="AE31" t="s">
        <v>172</v>
      </c>
      <c r="AF31" t="s">
        <v>128</v>
      </c>
      <c r="AG31" t="s">
        <v>129</v>
      </c>
      <c r="AH31" t="s">
        <v>191</v>
      </c>
      <c r="AI31" t="s">
        <v>131</v>
      </c>
      <c r="AJ31" t="s">
        <v>132</v>
      </c>
      <c r="AK31" t="s">
        <v>133</v>
      </c>
      <c r="AL31" t="s">
        <v>134</v>
      </c>
      <c r="AM31" t="s">
        <v>121</v>
      </c>
      <c r="AN31" t="s">
        <v>133</v>
      </c>
      <c r="AO31" t="s">
        <v>133</v>
      </c>
      <c r="AP31" t="s">
        <v>133</v>
      </c>
      <c r="AQ31" t="s">
        <v>133</v>
      </c>
      <c r="AR31" t="s">
        <v>126</v>
      </c>
      <c r="AS31" t="s">
        <v>172</v>
      </c>
      <c r="AT31" t="s">
        <v>128</v>
      </c>
      <c r="AU31" t="s">
        <v>129</v>
      </c>
      <c r="AV31" t="s">
        <v>191</v>
      </c>
      <c r="AW31" t="s">
        <v>131</v>
      </c>
      <c r="AX31" t="s">
        <v>132</v>
      </c>
      <c r="AY31" t="s">
        <v>136</v>
      </c>
      <c r="AZ31" t="s">
        <v>172</v>
      </c>
      <c r="BA31" t="s">
        <v>137</v>
      </c>
      <c r="BB31" t="s">
        <v>129</v>
      </c>
      <c r="BC31" t="s">
        <v>191</v>
      </c>
      <c r="BD31" t="s">
        <v>131</v>
      </c>
      <c r="BE31" t="s">
        <v>132</v>
      </c>
      <c r="BF31" t="s">
        <v>136</v>
      </c>
      <c r="BG31" t="s">
        <v>172</v>
      </c>
      <c r="BH31" t="s">
        <v>137</v>
      </c>
      <c r="BI31" t="s">
        <v>129</v>
      </c>
      <c r="BJ31" t="s">
        <v>192</v>
      </c>
      <c r="BK31" t="s">
        <v>131</v>
      </c>
      <c r="BL31" t="s">
        <v>132</v>
      </c>
      <c r="BM31" t="s">
        <v>139</v>
      </c>
      <c r="BN31" t="s">
        <v>139</v>
      </c>
      <c r="BO31" t="s">
        <v>132</v>
      </c>
      <c r="BP31" t="s">
        <v>139</v>
      </c>
      <c r="BQ31" t="s">
        <v>139</v>
      </c>
      <c r="BR31" t="s">
        <v>132</v>
      </c>
      <c r="BV31" t="s">
        <v>90</v>
      </c>
      <c r="BW31" t="s">
        <v>91</v>
      </c>
      <c r="CA31" t="s">
        <v>436</v>
      </c>
      <c r="CB31" t="s">
        <v>436</v>
      </c>
      <c r="CC31" t="s">
        <v>436</v>
      </c>
      <c r="CD31">
        <v>2</v>
      </c>
      <c r="CE31" t="s">
        <v>176</v>
      </c>
      <c r="CH31" t="s">
        <v>103</v>
      </c>
      <c r="CI31" t="s">
        <v>104</v>
      </c>
      <c r="CL31" t="s">
        <v>437</v>
      </c>
      <c r="CM31" t="s">
        <v>198</v>
      </c>
      <c r="CO31" t="s">
        <v>247</v>
      </c>
      <c r="CQ31">
        <v>5</v>
      </c>
      <c r="CR31" t="s">
        <v>180</v>
      </c>
      <c r="CT31" t="s">
        <v>181</v>
      </c>
      <c r="CU31" t="s">
        <v>151</v>
      </c>
      <c r="CV31" t="s">
        <v>230</v>
      </c>
      <c r="CW31" t="s">
        <v>438</v>
      </c>
      <c r="CX31" t="s">
        <v>152</v>
      </c>
      <c r="CY31" t="s">
        <v>200</v>
      </c>
      <c r="DA31" t="s">
        <v>151</v>
      </c>
      <c r="DC31" t="s">
        <v>156</v>
      </c>
      <c r="DD31" t="s">
        <v>157</v>
      </c>
      <c r="DE31" t="s">
        <v>439</v>
      </c>
      <c r="DF31" t="s">
        <v>156</v>
      </c>
      <c r="DG31" t="s">
        <v>93</v>
      </c>
      <c r="DH31" t="s">
        <v>440</v>
      </c>
      <c r="DI31" t="s">
        <v>156</v>
      </c>
      <c r="DJ31" t="s">
        <v>160</v>
      </c>
    </row>
    <row r="32" spans="1:114" hidden="1" x14ac:dyDescent="0.3">
      <c r="A32" t="s">
        <v>833</v>
      </c>
      <c r="B32" t="s">
        <v>877</v>
      </c>
      <c r="C32" t="s">
        <v>881</v>
      </c>
      <c r="D32" t="s">
        <v>449</v>
      </c>
      <c r="E32" t="s">
        <v>116</v>
      </c>
      <c r="F32" t="s">
        <v>117</v>
      </c>
      <c r="G32" t="s">
        <v>119</v>
      </c>
      <c r="H32" t="s">
        <v>119</v>
      </c>
      <c r="I32" t="s">
        <v>120</v>
      </c>
      <c r="J32" t="s">
        <v>121</v>
      </c>
      <c r="K32" t="s">
        <v>122</v>
      </c>
      <c r="L32" t="s">
        <v>122</v>
      </c>
      <c r="M32" t="s">
        <v>122</v>
      </c>
      <c r="N32" t="s">
        <v>122</v>
      </c>
      <c r="O32" t="s">
        <v>116</v>
      </c>
      <c r="P32" t="s">
        <v>117</v>
      </c>
      <c r="Q32" t="s">
        <v>119</v>
      </c>
      <c r="R32" t="s">
        <v>119</v>
      </c>
      <c r="S32" t="s">
        <v>120</v>
      </c>
      <c r="T32" t="s">
        <v>116</v>
      </c>
      <c r="U32" t="s">
        <v>117</v>
      </c>
      <c r="V32" t="s">
        <v>119</v>
      </c>
      <c r="W32" t="s">
        <v>119</v>
      </c>
      <c r="X32" t="s">
        <v>120</v>
      </c>
      <c r="Y32" t="s">
        <v>116</v>
      </c>
      <c r="Z32" t="s">
        <v>117</v>
      </c>
      <c r="AA32" t="s">
        <v>119</v>
      </c>
      <c r="AB32" t="s">
        <v>119</v>
      </c>
      <c r="AC32" t="s">
        <v>120</v>
      </c>
      <c r="AD32" t="s">
        <v>126</v>
      </c>
      <c r="AE32" t="s">
        <v>167</v>
      </c>
      <c r="AF32" t="s">
        <v>137</v>
      </c>
      <c r="AG32" t="s">
        <v>129</v>
      </c>
      <c r="AH32" t="s">
        <v>130</v>
      </c>
      <c r="AI32" t="s">
        <v>131</v>
      </c>
      <c r="AJ32" t="s">
        <v>132</v>
      </c>
      <c r="AK32" t="s">
        <v>133</v>
      </c>
      <c r="AL32" t="s">
        <v>134</v>
      </c>
      <c r="AM32" t="s">
        <v>121</v>
      </c>
      <c r="AN32" t="s">
        <v>133</v>
      </c>
      <c r="AO32" t="s">
        <v>133</v>
      </c>
      <c r="AP32" t="s">
        <v>133</v>
      </c>
      <c r="AQ32" t="s">
        <v>133</v>
      </c>
      <c r="AR32" t="s">
        <v>170</v>
      </c>
      <c r="AS32" t="s">
        <v>167</v>
      </c>
      <c r="AT32" t="s">
        <v>137</v>
      </c>
      <c r="AU32" t="s">
        <v>129</v>
      </c>
      <c r="AV32" t="s">
        <v>130</v>
      </c>
      <c r="AW32" t="s">
        <v>131</v>
      </c>
      <c r="AX32" t="s">
        <v>135</v>
      </c>
      <c r="AY32" t="s">
        <v>170</v>
      </c>
      <c r="AZ32" t="s">
        <v>167</v>
      </c>
      <c r="BA32" t="s">
        <v>137</v>
      </c>
      <c r="BB32" t="s">
        <v>129</v>
      </c>
      <c r="BC32" t="s">
        <v>130</v>
      </c>
      <c r="BD32" t="s">
        <v>131</v>
      </c>
      <c r="BE32" t="s">
        <v>135</v>
      </c>
      <c r="BF32" t="s">
        <v>136</v>
      </c>
      <c r="BG32" t="s">
        <v>167</v>
      </c>
      <c r="BH32" t="s">
        <v>137</v>
      </c>
      <c r="BI32" t="s">
        <v>129</v>
      </c>
      <c r="BJ32" t="s">
        <v>130</v>
      </c>
      <c r="BK32" t="s">
        <v>193</v>
      </c>
      <c r="BL32" t="s">
        <v>132</v>
      </c>
      <c r="BM32" t="s">
        <v>139</v>
      </c>
      <c r="BN32" t="s">
        <v>139</v>
      </c>
      <c r="BO32" t="s">
        <v>139</v>
      </c>
      <c r="BP32" t="s">
        <v>139</v>
      </c>
      <c r="BQ32" t="s">
        <v>132</v>
      </c>
      <c r="BR32" t="s">
        <v>139</v>
      </c>
      <c r="BY32" t="s">
        <v>95</v>
      </c>
      <c r="CA32" t="s">
        <v>450</v>
      </c>
      <c r="CB32" t="s">
        <v>450</v>
      </c>
      <c r="CC32" t="s">
        <v>450</v>
      </c>
      <c r="CD32">
        <v>14</v>
      </c>
      <c r="CE32" t="s">
        <v>143</v>
      </c>
      <c r="CG32" t="s">
        <v>102</v>
      </c>
      <c r="CL32" t="s">
        <v>451</v>
      </c>
      <c r="CM32" t="s">
        <v>146</v>
      </c>
      <c r="CO32" t="s">
        <v>228</v>
      </c>
      <c r="CQ32">
        <v>11</v>
      </c>
      <c r="CR32" t="s">
        <v>109</v>
      </c>
      <c r="CS32" t="s">
        <v>452</v>
      </c>
      <c r="CT32" t="s">
        <v>181</v>
      </c>
      <c r="CU32" t="s">
        <v>151</v>
      </c>
      <c r="CV32" t="s">
        <v>151</v>
      </c>
      <c r="CX32" t="s">
        <v>219</v>
      </c>
      <c r="CY32" t="s">
        <v>153</v>
      </c>
      <c r="DA32" t="s">
        <v>151</v>
      </c>
      <c r="DC32" t="s">
        <v>156</v>
      </c>
      <c r="DD32" t="s">
        <v>151</v>
      </c>
      <c r="DF32" t="s">
        <v>156</v>
      </c>
      <c r="DG32" t="s">
        <v>93</v>
      </c>
      <c r="DH32" t="s">
        <v>337</v>
      </c>
      <c r="DI32" t="s">
        <v>156</v>
      </c>
      <c r="DJ32" t="s">
        <v>160</v>
      </c>
    </row>
    <row r="33" spans="1:114" hidden="1" x14ac:dyDescent="0.3">
      <c r="A33" t="s">
        <v>453</v>
      </c>
      <c r="B33" t="s">
        <v>877</v>
      </c>
      <c r="C33" t="s">
        <v>881</v>
      </c>
      <c r="D33" t="s">
        <v>454</v>
      </c>
      <c r="E33" t="s">
        <v>123</v>
      </c>
      <c r="F33" t="s">
        <v>188</v>
      </c>
      <c r="G33" t="s">
        <v>118</v>
      </c>
      <c r="H33" t="s">
        <v>118</v>
      </c>
      <c r="I33" t="s">
        <v>166</v>
      </c>
      <c r="J33" t="s">
        <v>123</v>
      </c>
      <c r="K33" t="s">
        <v>188</v>
      </c>
      <c r="L33" t="s">
        <v>118</v>
      </c>
      <c r="M33" t="s">
        <v>118</v>
      </c>
      <c r="N33" t="s">
        <v>166</v>
      </c>
      <c r="O33" t="s">
        <v>123</v>
      </c>
      <c r="P33" t="s">
        <v>188</v>
      </c>
      <c r="Q33" t="s">
        <v>119</v>
      </c>
      <c r="R33" t="s">
        <v>119</v>
      </c>
      <c r="S33" t="s">
        <v>166</v>
      </c>
      <c r="T33" t="s">
        <v>123</v>
      </c>
      <c r="U33" t="s">
        <v>188</v>
      </c>
      <c r="V33" t="s">
        <v>118</v>
      </c>
      <c r="W33" t="s">
        <v>118</v>
      </c>
      <c r="X33" t="s">
        <v>166</v>
      </c>
      <c r="Y33" t="s">
        <v>275</v>
      </c>
      <c r="Z33" t="s">
        <v>139</v>
      </c>
      <c r="AA33" t="s">
        <v>125</v>
      </c>
      <c r="AB33" t="s">
        <v>125</v>
      </c>
      <c r="AC33" t="s">
        <v>125</v>
      </c>
      <c r="AD33" t="s">
        <v>126</v>
      </c>
      <c r="AE33" t="s">
        <v>127</v>
      </c>
      <c r="AF33" t="s">
        <v>128</v>
      </c>
      <c r="AG33" t="s">
        <v>190</v>
      </c>
      <c r="AH33" t="s">
        <v>130</v>
      </c>
      <c r="AI33" t="s">
        <v>131</v>
      </c>
      <c r="AJ33" t="s">
        <v>169</v>
      </c>
      <c r="AK33" t="s">
        <v>126</v>
      </c>
      <c r="AL33" t="s">
        <v>127</v>
      </c>
      <c r="AM33" t="s">
        <v>128</v>
      </c>
      <c r="AN33" t="s">
        <v>190</v>
      </c>
      <c r="AO33" t="s">
        <v>130</v>
      </c>
      <c r="AP33" t="s">
        <v>131</v>
      </c>
      <c r="AQ33" t="s">
        <v>169</v>
      </c>
      <c r="AR33" t="s">
        <v>170</v>
      </c>
      <c r="AS33" t="s">
        <v>127</v>
      </c>
      <c r="AT33" t="s">
        <v>128</v>
      </c>
      <c r="AU33" t="s">
        <v>171</v>
      </c>
      <c r="AV33" t="s">
        <v>130</v>
      </c>
      <c r="AW33" t="s">
        <v>131</v>
      </c>
      <c r="AX33" t="s">
        <v>132</v>
      </c>
      <c r="AY33" t="s">
        <v>170</v>
      </c>
      <c r="AZ33" t="s">
        <v>167</v>
      </c>
      <c r="BA33" t="s">
        <v>136</v>
      </c>
      <c r="BB33" t="s">
        <v>129</v>
      </c>
      <c r="BC33" t="s">
        <v>130</v>
      </c>
      <c r="BD33" t="s">
        <v>131</v>
      </c>
      <c r="BE33" t="s">
        <v>132</v>
      </c>
      <c r="BF33" t="s">
        <v>136</v>
      </c>
      <c r="BG33" t="s">
        <v>172</v>
      </c>
      <c r="BH33" t="s">
        <v>137</v>
      </c>
      <c r="BI33" t="s">
        <v>129</v>
      </c>
      <c r="BJ33" t="s">
        <v>138</v>
      </c>
      <c r="BK33" t="s">
        <v>193</v>
      </c>
      <c r="BL33" t="s">
        <v>132</v>
      </c>
      <c r="BM33" t="s">
        <v>132</v>
      </c>
      <c r="BN33" t="s">
        <v>132</v>
      </c>
      <c r="BO33" t="s">
        <v>139</v>
      </c>
      <c r="BP33" t="s">
        <v>139</v>
      </c>
      <c r="BQ33" t="s">
        <v>140</v>
      </c>
      <c r="BR33" t="s">
        <v>139</v>
      </c>
      <c r="BU33" t="s">
        <v>89</v>
      </c>
      <c r="CA33" t="s">
        <v>455</v>
      </c>
      <c r="CD33">
        <v>100</v>
      </c>
      <c r="CE33" t="s">
        <v>143</v>
      </c>
      <c r="CH33" t="s">
        <v>103</v>
      </c>
      <c r="CI33" t="s">
        <v>104</v>
      </c>
      <c r="CM33" t="s">
        <v>178</v>
      </c>
      <c r="CO33" t="s">
        <v>247</v>
      </c>
      <c r="CQ33">
        <v>9</v>
      </c>
      <c r="CR33" t="s">
        <v>109</v>
      </c>
      <c r="CS33" t="s">
        <v>456</v>
      </c>
      <c r="CT33" t="s">
        <v>181</v>
      </c>
      <c r="CU33" t="s">
        <v>151</v>
      </c>
      <c r="CV33" t="s">
        <v>230</v>
      </c>
      <c r="CX33" t="s">
        <v>152</v>
      </c>
      <c r="CY33" t="s">
        <v>153</v>
      </c>
      <c r="DA33" t="s">
        <v>151</v>
      </c>
      <c r="DC33" t="s">
        <v>211</v>
      </c>
      <c r="DD33" t="s">
        <v>157</v>
      </c>
      <c r="DF33" t="s">
        <v>156</v>
      </c>
      <c r="DG33" t="s">
        <v>457</v>
      </c>
      <c r="DI33" t="s">
        <v>156</v>
      </c>
      <c r="DJ33" t="s">
        <v>204</v>
      </c>
    </row>
    <row r="34" spans="1:114" x14ac:dyDescent="0.3">
      <c r="A34" t="s">
        <v>834</v>
      </c>
      <c r="B34" t="s">
        <v>878</v>
      </c>
      <c r="C34" t="s">
        <v>880</v>
      </c>
      <c r="D34" t="s">
        <v>459</v>
      </c>
      <c r="E34" t="s">
        <v>116</v>
      </c>
      <c r="F34" t="s">
        <v>124</v>
      </c>
      <c r="G34" t="s">
        <v>119</v>
      </c>
      <c r="H34" t="s">
        <v>119</v>
      </c>
      <c r="I34" t="s">
        <v>166</v>
      </c>
      <c r="J34" t="s">
        <v>121</v>
      </c>
      <c r="K34" t="s">
        <v>122</v>
      </c>
      <c r="L34" t="s">
        <v>122</v>
      </c>
      <c r="M34" t="s">
        <v>122</v>
      </c>
      <c r="N34" t="s">
        <v>122</v>
      </c>
      <c r="O34" t="s">
        <v>116</v>
      </c>
      <c r="P34" t="s">
        <v>124</v>
      </c>
      <c r="Q34" t="s">
        <v>118</v>
      </c>
      <c r="R34" t="s">
        <v>165</v>
      </c>
      <c r="S34" t="s">
        <v>166</v>
      </c>
      <c r="T34" t="s">
        <v>116</v>
      </c>
      <c r="U34" t="s">
        <v>117</v>
      </c>
      <c r="V34" t="s">
        <v>118</v>
      </c>
      <c r="W34" t="s">
        <v>118</v>
      </c>
      <c r="X34" t="s">
        <v>166</v>
      </c>
      <c r="Y34" t="s">
        <v>116</v>
      </c>
      <c r="Z34" t="s">
        <v>188</v>
      </c>
      <c r="AA34" t="s">
        <v>119</v>
      </c>
      <c r="AB34" t="s">
        <v>119</v>
      </c>
      <c r="AC34" t="s">
        <v>166</v>
      </c>
      <c r="AD34" t="s">
        <v>126</v>
      </c>
      <c r="AE34" t="s">
        <v>127</v>
      </c>
      <c r="AF34" t="s">
        <v>128</v>
      </c>
      <c r="AG34" t="s">
        <v>171</v>
      </c>
      <c r="AH34" t="s">
        <v>130</v>
      </c>
      <c r="AI34" t="s">
        <v>168</v>
      </c>
      <c r="AJ34" t="s">
        <v>132</v>
      </c>
      <c r="AK34" t="s">
        <v>133</v>
      </c>
      <c r="AL34" t="s">
        <v>134</v>
      </c>
      <c r="AM34" t="s">
        <v>121</v>
      </c>
      <c r="AN34" t="s">
        <v>133</v>
      </c>
      <c r="AO34" t="s">
        <v>133</v>
      </c>
      <c r="AP34" t="s">
        <v>133</v>
      </c>
      <c r="AQ34" t="s">
        <v>133</v>
      </c>
      <c r="AR34" t="s">
        <v>170</v>
      </c>
      <c r="AS34" t="s">
        <v>127</v>
      </c>
      <c r="AT34" t="s">
        <v>128</v>
      </c>
      <c r="AU34" t="s">
        <v>171</v>
      </c>
      <c r="AV34" t="s">
        <v>130</v>
      </c>
      <c r="AW34" t="s">
        <v>168</v>
      </c>
      <c r="AX34" t="s">
        <v>132</v>
      </c>
      <c r="AY34" t="s">
        <v>170</v>
      </c>
      <c r="AZ34" t="s">
        <v>127</v>
      </c>
      <c r="BA34" t="s">
        <v>136</v>
      </c>
      <c r="BB34" t="s">
        <v>129</v>
      </c>
      <c r="BC34" t="s">
        <v>130</v>
      </c>
      <c r="BD34" t="s">
        <v>131</v>
      </c>
      <c r="BE34" t="s">
        <v>135</v>
      </c>
      <c r="BF34" t="s">
        <v>136</v>
      </c>
      <c r="BG34" t="s">
        <v>172</v>
      </c>
      <c r="BH34" t="s">
        <v>137</v>
      </c>
      <c r="BI34" t="s">
        <v>129</v>
      </c>
      <c r="BJ34" t="s">
        <v>138</v>
      </c>
      <c r="BK34" t="s">
        <v>131</v>
      </c>
      <c r="BL34" t="s">
        <v>132</v>
      </c>
      <c r="BM34" t="s">
        <v>139</v>
      </c>
      <c r="BN34" t="s">
        <v>139</v>
      </c>
      <c r="BO34" t="s">
        <v>135</v>
      </c>
      <c r="BP34" t="s">
        <v>132</v>
      </c>
      <c r="BQ34" t="s">
        <v>140</v>
      </c>
      <c r="BR34" t="s">
        <v>140</v>
      </c>
      <c r="BS34" t="s">
        <v>460</v>
      </c>
      <c r="BU34" t="s">
        <v>89</v>
      </c>
      <c r="BW34" t="s">
        <v>91</v>
      </c>
      <c r="BX34" t="s">
        <v>92</v>
      </c>
      <c r="CA34" t="s">
        <v>461</v>
      </c>
      <c r="CB34" t="s">
        <v>462</v>
      </c>
      <c r="CC34" t="s">
        <v>463</v>
      </c>
      <c r="CD34">
        <v>10</v>
      </c>
      <c r="CE34" t="s">
        <v>244</v>
      </c>
      <c r="CI34" t="s">
        <v>104</v>
      </c>
      <c r="CJ34" t="s">
        <v>105</v>
      </c>
      <c r="CL34" t="s">
        <v>464</v>
      </c>
      <c r="CM34" t="s">
        <v>178</v>
      </c>
      <c r="CO34" t="s">
        <v>147</v>
      </c>
      <c r="CP34" t="s">
        <v>465</v>
      </c>
      <c r="CQ34">
        <v>9</v>
      </c>
      <c r="CR34" t="s">
        <v>109</v>
      </c>
      <c r="CS34" t="s">
        <v>466</v>
      </c>
      <c r="CT34" t="s">
        <v>181</v>
      </c>
      <c r="CU34" t="s">
        <v>151</v>
      </c>
      <c r="CV34" t="s">
        <v>156</v>
      </c>
      <c r="CX34" t="s">
        <v>139</v>
      </c>
      <c r="CY34" t="s">
        <v>200</v>
      </c>
      <c r="DA34" t="s">
        <v>154</v>
      </c>
      <c r="DC34" t="s">
        <v>156</v>
      </c>
      <c r="DD34" t="s">
        <v>151</v>
      </c>
      <c r="DF34" t="s">
        <v>156</v>
      </c>
      <c r="DG34" t="s">
        <v>93</v>
      </c>
      <c r="DH34" t="s">
        <v>349</v>
      </c>
      <c r="DI34" t="s">
        <v>151</v>
      </c>
      <c r="DJ34" t="s">
        <v>160</v>
      </c>
    </row>
    <row r="35" spans="1:114" hidden="1" x14ac:dyDescent="0.3">
      <c r="A35" t="s">
        <v>835</v>
      </c>
      <c r="B35" t="s">
        <v>877</v>
      </c>
      <c r="C35" t="s">
        <v>880</v>
      </c>
      <c r="D35" t="s">
        <v>468</v>
      </c>
      <c r="E35" t="s">
        <v>116</v>
      </c>
      <c r="F35" t="s">
        <v>139</v>
      </c>
      <c r="G35" t="s">
        <v>125</v>
      </c>
      <c r="H35" t="s">
        <v>125</v>
      </c>
      <c r="I35" t="s">
        <v>125</v>
      </c>
      <c r="J35" t="s">
        <v>121</v>
      </c>
      <c r="K35" t="s">
        <v>122</v>
      </c>
      <c r="L35" t="s">
        <v>122</v>
      </c>
      <c r="M35" t="s">
        <v>122</v>
      </c>
      <c r="N35" t="s">
        <v>122</v>
      </c>
      <c r="O35" t="s">
        <v>116</v>
      </c>
      <c r="P35" t="s">
        <v>139</v>
      </c>
      <c r="Q35" t="s">
        <v>125</v>
      </c>
      <c r="R35" t="s">
        <v>125</v>
      </c>
      <c r="S35" t="s">
        <v>125</v>
      </c>
      <c r="T35" t="s">
        <v>116</v>
      </c>
      <c r="U35" t="s">
        <v>139</v>
      </c>
      <c r="V35" t="s">
        <v>125</v>
      </c>
      <c r="W35" t="s">
        <v>125</v>
      </c>
      <c r="X35" t="s">
        <v>125</v>
      </c>
      <c r="Y35" t="s">
        <v>275</v>
      </c>
      <c r="Z35" t="s">
        <v>139</v>
      </c>
      <c r="AA35" t="s">
        <v>125</v>
      </c>
      <c r="AB35" t="s">
        <v>125</v>
      </c>
      <c r="AC35" t="s">
        <v>125</v>
      </c>
      <c r="AD35" t="s">
        <v>126</v>
      </c>
      <c r="AE35" t="s">
        <v>189</v>
      </c>
      <c r="AF35" t="s">
        <v>128</v>
      </c>
      <c r="AG35" t="s">
        <v>190</v>
      </c>
      <c r="AH35" t="s">
        <v>130</v>
      </c>
      <c r="AI35" t="s">
        <v>131</v>
      </c>
      <c r="AJ35" t="s">
        <v>135</v>
      </c>
      <c r="AK35" t="s">
        <v>133</v>
      </c>
      <c r="AL35" t="s">
        <v>134</v>
      </c>
      <c r="AM35" t="s">
        <v>121</v>
      </c>
      <c r="AN35" t="s">
        <v>133</v>
      </c>
      <c r="AO35" t="s">
        <v>133</v>
      </c>
      <c r="AP35" t="s">
        <v>133</v>
      </c>
      <c r="AQ35" t="s">
        <v>133</v>
      </c>
      <c r="AR35" t="s">
        <v>126</v>
      </c>
      <c r="AS35" t="s">
        <v>189</v>
      </c>
      <c r="AT35" t="s">
        <v>128</v>
      </c>
      <c r="AU35" t="s">
        <v>190</v>
      </c>
      <c r="AV35" t="s">
        <v>130</v>
      </c>
      <c r="AW35" t="s">
        <v>131</v>
      </c>
      <c r="AX35" t="s">
        <v>135</v>
      </c>
      <c r="AY35" t="s">
        <v>170</v>
      </c>
      <c r="AZ35" t="s">
        <v>189</v>
      </c>
      <c r="BA35" t="s">
        <v>128</v>
      </c>
      <c r="BB35" t="s">
        <v>190</v>
      </c>
      <c r="BC35" t="s">
        <v>130</v>
      </c>
      <c r="BD35" t="s">
        <v>131</v>
      </c>
      <c r="BE35" t="s">
        <v>135</v>
      </c>
      <c r="BF35" t="s">
        <v>136</v>
      </c>
      <c r="BG35" t="s">
        <v>127</v>
      </c>
      <c r="BH35" t="s">
        <v>137</v>
      </c>
      <c r="BI35" t="s">
        <v>129</v>
      </c>
      <c r="BJ35" t="s">
        <v>192</v>
      </c>
      <c r="BK35" t="s">
        <v>131</v>
      </c>
      <c r="BL35" t="s">
        <v>135</v>
      </c>
      <c r="BM35" t="s">
        <v>139</v>
      </c>
      <c r="BN35" t="s">
        <v>139</v>
      </c>
      <c r="BO35" t="s">
        <v>139</v>
      </c>
      <c r="BP35" t="s">
        <v>139</v>
      </c>
      <c r="BQ35" t="s">
        <v>139</v>
      </c>
      <c r="BR35" t="s">
        <v>139</v>
      </c>
      <c r="BY35" t="s">
        <v>95</v>
      </c>
      <c r="CA35" t="s">
        <v>469</v>
      </c>
      <c r="CD35">
        <v>5</v>
      </c>
      <c r="CE35" t="s">
        <v>143</v>
      </c>
      <c r="CH35" t="s">
        <v>103</v>
      </c>
      <c r="CI35" t="s">
        <v>104</v>
      </c>
      <c r="CJ35" t="s">
        <v>105</v>
      </c>
      <c r="CL35" t="s">
        <v>470</v>
      </c>
      <c r="CM35" t="s">
        <v>178</v>
      </c>
      <c r="CO35" t="s">
        <v>147</v>
      </c>
      <c r="CP35" t="s">
        <v>471</v>
      </c>
      <c r="CQ35">
        <v>5</v>
      </c>
      <c r="CR35" t="s">
        <v>109</v>
      </c>
      <c r="CS35" t="s">
        <v>472</v>
      </c>
      <c r="CT35" t="s">
        <v>181</v>
      </c>
      <c r="CU35" t="s">
        <v>151</v>
      </c>
      <c r="CV35" t="s">
        <v>151</v>
      </c>
      <c r="CX35" t="s">
        <v>139</v>
      </c>
      <c r="CY35" t="s">
        <v>232</v>
      </c>
      <c r="DA35" t="s">
        <v>322</v>
      </c>
      <c r="DB35" t="s">
        <v>473</v>
      </c>
      <c r="DC35" t="s">
        <v>211</v>
      </c>
      <c r="DD35" t="s">
        <v>157</v>
      </c>
      <c r="DE35" t="s">
        <v>474</v>
      </c>
      <c r="DF35" t="s">
        <v>156</v>
      </c>
      <c r="DG35" t="s">
        <v>93</v>
      </c>
      <c r="DH35" t="s">
        <v>349</v>
      </c>
      <c r="DI35" t="s">
        <v>156</v>
      </c>
      <c r="DJ35" t="s">
        <v>204</v>
      </c>
    </row>
    <row r="36" spans="1:114" x14ac:dyDescent="0.3">
      <c r="A36" t="s">
        <v>836</v>
      </c>
      <c r="B36" t="s">
        <v>878</v>
      </c>
      <c r="C36" t="s">
        <v>880</v>
      </c>
      <c r="D36" t="s">
        <v>476</v>
      </c>
      <c r="E36" t="s">
        <v>116</v>
      </c>
      <c r="F36" t="s">
        <v>139</v>
      </c>
      <c r="G36" t="s">
        <v>125</v>
      </c>
      <c r="H36" t="s">
        <v>125</v>
      </c>
      <c r="I36" t="s">
        <v>125</v>
      </c>
      <c r="J36" t="s">
        <v>121</v>
      </c>
      <c r="K36" t="s">
        <v>122</v>
      </c>
      <c r="L36" t="s">
        <v>122</v>
      </c>
      <c r="M36" t="s">
        <v>122</v>
      </c>
      <c r="N36" t="s">
        <v>122</v>
      </c>
      <c r="O36" t="s">
        <v>116</v>
      </c>
      <c r="P36" t="s">
        <v>139</v>
      </c>
      <c r="Q36" t="s">
        <v>125</v>
      </c>
      <c r="R36" t="s">
        <v>125</v>
      </c>
      <c r="S36" t="s">
        <v>125</v>
      </c>
      <c r="T36" t="s">
        <v>116</v>
      </c>
      <c r="U36" t="s">
        <v>188</v>
      </c>
      <c r="V36" t="s">
        <v>119</v>
      </c>
      <c r="W36" t="s">
        <v>119</v>
      </c>
      <c r="X36" t="s">
        <v>166</v>
      </c>
      <c r="Y36" t="s">
        <v>116</v>
      </c>
      <c r="AA36" t="s">
        <v>125</v>
      </c>
      <c r="AB36" t="s">
        <v>125</v>
      </c>
      <c r="AC36" t="s">
        <v>125</v>
      </c>
      <c r="AD36" t="s">
        <v>126</v>
      </c>
      <c r="AE36" t="s">
        <v>127</v>
      </c>
      <c r="AF36" t="s">
        <v>128</v>
      </c>
      <c r="AG36" t="s">
        <v>171</v>
      </c>
      <c r="AH36" t="s">
        <v>130</v>
      </c>
      <c r="AI36" t="s">
        <v>131</v>
      </c>
      <c r="AJ36" t="s">
        <v>135</v>
      </c>
      <c r="AK36" t="s">
        <v>133</v>
      </c>
      <c r="AL36" t="s">
        <v>134</v>
      </c>
      <c r="AM36" t="s">
        <v>121</v>
      </c>
      <c r="AN36" t="s">
        <v>133</v>
      </c>
      <c r="AO36" t="s">
        <v>133</v>
      </c>
      <c r="AP36" t="s">
        <v>133</v>
      </c>
      <c r="AQ36" t="s">
        <v>133</v>
      </c>
      <c r="AR36" t="s">
        <v>170</v>
      </c>
      <c r="AS36" t="s">
        <v>127</v>
      </c>
      <c r="AT36" t="s">
        <v>136</v>
      </c>
      <c r="AU36" t="s">
        <v>171</v>
      </c>
      <c r="AV36" t="s">
        <v>130</v>
      </c>
      <c r="AW36" t="s">
        <v>131</v>
      </c>
      <c r="AX36" t="s">
        <v>135</v>
      </c>
      <c r="AY36" t="s">
        <v>136</v>
      </c>
      <c r="AZ36" t="s">
        <v>127</v>
      </c>
      <c r="BA36" t="s">
        <v>137</v>
      </c>
      <c r="BB36" t="s">
        <v>171</v>
      </c>
      <c r="BC36" t="s">
        <v>130</v>
      </c>
      <c r="BD36" t="s">
        <v>131</v>
      </c>
      <c r="BE36" t="s">
        <v>132</v>
      </c>
      <c r="BF36" t="s">
        <v>136</v>
      </c>
      <c r="BG36" t="s">
        <v>127</v>
      </c>
      <c r="BH36" t="s">
        <v>137</v>
      </c>
      <c r="BI36" t="s">
        <v>171</v>
      </c>
      <c r="BJ36" t="s">
        <v>192</v>
      </c>
      <c r="BK36" t="s">
        <v>193</v>
      </c>
      <c r="BL36" t="s">
        <v>132</v>
      </c>
      <c r="BM36" t="s">
        <v>139</v>
      </c>
      <c r="BN36" t="s">
        <v>139</v>
      </c>
      <c r="BO36" t="s">
        <v>132</v>
      </c>
      <c r="BP36" t="s">
        <v>132</v>
      </c>
      <c r="BQ36" t="s">
        <v>139</v>
      </c>
      <c r="BR36" t="s">
        <v>139</v>
      </c>
      <c r="BV36" t="s">
        <v>90</v>
      </c>
      <c r="BW36" t="s">
        <v>91</v>
      </c>
      <c r="BY36" t="s">
        <v>95</v>
      </c>
      <c r="CA36" t="s">
        <v>477</v>
      </c>
      <c r="CB36" t="s">
        <v>478</v>
      </c>
      <c r="CC36" t="s">
        <v>479</v>
      </c>
      <c r="CD36">
        <v>100</v>
      </c>
      <c r="CE36" t="s">
        <v>176</v>
      </c>
      <c r="CH36" t="s">
        <v>103</v>
      </c>
      <c r="CL36" t="s">
        <v>480</v>
      </c>
      <c r="CM36" t="s">
        <v>107</v>
      </c>
      <c r="CN36" t="s">
        <v>481</v>
      </c>
      <c r="CO36" t="s">
        <v>358</v>
      </c>
      <c r="CQ36">
        <v>7</v>
      </c>
      <c r="CR36" t="s">
        <v>109</v>
      </c>
      <c r="CS36" t="s">
        <v>482</v>
      </c>
      <c r="CT36" t="s">
        <v>181</v>
      </c>
      <c r="CU36" t="s">
        <v>151</v>
      </c>
      <c r="CV36" t="s">
        <v>230</v>
      </c>
      <c r="CW36" t="s">
        <v>483</v>
      </c>
      <c r="CX36" t="s">
        <v>368</v>
      </c>
      <c r="CY36" t="s">
        <v>153</v>
      </c>
      <c r="DA36" t="s">
        <v>151</v>
      </c>
      <c r="DC36" t="s">
        <v>156</v>
      </c>
      <c r="DD36" t="s">
        <v>157</v>
      </c>
      <c r="DE36" t="s">
        <v>484</v>
      </c>
      <c r="DF36" t="s">
        <v>156</v>
      </c>
      <c r="DG36" t="s">
        <v>93</v>
      </c>
      <c r="DH36" t="s">
        <v>485</v>
      </c>
      <c r="DI36" t="s">
        <v>156</v>
      </c>
      <c r="DJ36" t="s">
        <v>204</v>
      </c>
    </row>
    <row r="37" spans="1:114" hidden="1" x14ac:dyDescent="0.3">
      <c r="A37" t="s">
        <v>837</v>
      </c>
      <c r="B37" t="s">
        <v>878</v>
      </c>
      <c r="C37" t="s">
        <v>881</v>
      </c>
      <c r="D37" t="s">
        <v>487</v>
      </c>
      <c r="E37" t="s">
        <v>116</v>
      </c>
      <c r="F37" t="s">
        <v>117</v>
      </c>
      <c r="G37" t="s">
        <v>125</v>
      </c>
      <c r="H37" t="s">
        <v>239</v>
      </c>
      <c r="I37" t="s">
        <v>265</v>
      </c>
      <c r="J37" t="s">
        <v>116</v>
      </c>
      <c r="K37" t="s">
        <v>117</v>
      </c>
      <c r="L37" t="s">
        <v>125</v>
      </c>
      <c r="M37" t="s">
        <v>239</v>
      </c>
      <c r="N37" t="s">
        <v>265</v>
      </c>
      <c r="O37" t="s">
        <v>116</v>
      </c>
      <c r="P37" t="s">
        <v>117</v>
      </c>
      <c r="Q37" t="s">
        <v>282</v>
      </c>
      <c r="R37" t="s">
        <v>282</v>
      </c>
      <c r="S37" t="s">
        <v>166</v>
      </c>
      <c r="T37" t="s">
        <v>116</v>
      </c>
      <c r="U37" t="s">
        <v>117</v>
      </c>
      <c r="V37" t="s">
        <v>282</v>
      </c>
      <c r="W37" t="s">
        <v>282</v>
      </c>
      <c r="X37" t="s">
        <v>166</v>
      </c>
      <c r="Y37" t="s">
        <v>275</v>
      </c>
      <c r="Z37" t="s">
        <v>117</v>
      </c>
      <c r="AA37" t="s">
        <v>282</v>
      </c>
      <c r="AB37" t="s">
        <v>118</v>
      </c>
      <c r="AC37" t="s">
        <v>166</v>
      </c>
      <c r="AD37" t="s">
        <v>126</v>
      </c>
      <c r="AE37" t="s">
        <v>189</v>
      </c>
      <c r="AF37" t="s">
        <v>128</v>
      </c>
      <c r="AG37" t="s">
        <v>190</v>
      </c>
      <c r="AH37" t="s">
        <v>130</v>
      </c>
      <c r="AI37" t="s">
        <v>193</v>
      </c>
      <c r="AJ37" t="s">
        <v>135</v>
      </c>
      <c r="AK37" t="s">
        <v>126</v>
      </c>
      <c r="AL37" t="s">
        <v>189</v>
      </c>
      <c r="AM37" t="s">
        <v>128</v>
      </c>
      <c r="AN37" t="s">
        <v>190</v>
      </c>
      <c r="AO37" t="s">
        <v>130</v>
      </c>
      <c r="AP37" t="s">
        <v>193</v>
      </c>
      <c r="AQ37" t="s">
        <v>135</v>
      </c>
      <c r="AR37" t="s">
        <v>126</v>
      </c>
      <c r="AS37" t="s">
        <v>127</v>
      </c>
      <c r="AT37" t="s">
        <v>128</v>
      </c>
      <c r="AU37" t="s">
        <v>171</v>
      </c>
      <c r="AV37" t="s">
        <v>192</v>
      </c>
      <c r="AW37" t="s">
        <v>193</v>
      </c>
      <c r="AX37" t="s">
        <v>135</v>
      </c>
      <c r="AY37" t="s">
        <v>126</v>
      </c>
      <c r="AZ37" t="s">
        <v>127</v>
      </c>
      <c r="BA37" t="s">
        <v>128</v>
      </c>
      <c r="BB37" t="s">
        <v>171</v>
      </c>
      <c r="BC37" t="s">
        <v>192</v>
      </c>
      <c r="BD37" t="s">
        <v>193</v>
      </c>
      <c r="BE37" t="s">
        <v>135</v>
      </c>
      <c r="BF37" t="s">
        <v>136</v>
      </c>
      <c r="BG37" t="s">
        <v>167</v>
      </c>
      <c r="BH37" t="s">
        <v>128</v>
      </c>
      <c r="BI37" t="s">
        <v>129</v>
      </c>
      <c r="BJ37" t="s">
        <v>138</v>
      </c>
      <c r="BK37" t="s">
        <v>193</v>
      </c>
      <c r="BL37" t="s">
        <v>135</v>
      </c>
      <c r="BM37" t="s">
        <v>139</v>
      </c>
      <c r="BN37" t="s">
        <v>139</v>
      </c>
      <c r="BO37" t="s">
        <v>135</v>
      </c>
      <c r="BP37" t="s">
        <v>132</v>
      </c>
      <c r="BQ37" t="s">
        <v>132</v>
      </c>
      <c r="BR37" t="s">
        <v>139</v>
      </c>
      <c r="BV37" t="s">
        <v>90</v>
      </c>
      <c r="BY37" t="s">
        <v>95</v>
      </c>
      <c r="CA37" t="s">
        <v>488</v>
      </c>
      <c r="CD37">
        <v>50</v>
      </c>
      <c r="CE37" t="s">
        <v>143</v>
      </c>
      <c r="CG37" t="s">
        <v>102</v>
      </c>
      <c r="CH37" t="s">
        <v>103</v>
      </c>
      <c r="CI37" t="s">
        <v>104</v>
      </c>
      <c r="CJ37" t="s">
        <v>105</v>
      </c>
      <c r="CM37" t="s">
        <v>178</v>
      </c>
      <c r="CO37" t="s">
        <v>247</v>
      </c>
      <c r="CQ37">
        <v>7</v>
      </c>
      <c r="CR37" t="s">
        <v>180</v>
      </c>
      <c r="CT37" t="s">
        <v>181</v>
      </c>
      <c r="CU37" t="s">
        <v>151</v>
      </c>
      <c r="CV37" t="s">
        <v>151</v>
      </c>
      <c r="CX37" t="s">
        <v>368</v>
      </c>
      <c r="CY37" t="s">
        <v>153</v>
      </c>
      <c r="DA37" t="s">
        <v>154</v>
      </c>
      <c r="DB37" t="s">
        <v>489</v>
      </c>
      <c r="DC37" t="s">
        <v>156</v>
      </c>
      <c r="DD37" t="s">
        <v>151</v>
      </c>
      <c r="DE37" t="s">
        <v>490</v>
      </c>
      <c r="DF37" t="s">
        <v>156</v>
      </c>
      <c r="DG37" t="s">
        <v>93</v>
      </c>
      <c r="DH37" t="s">
        <v>491</v>
      </c>
      <c r="DI37" t="s">
        <v>156</v>
      </c>
      <c r="DJ37" t="s">
        <v>160</v>
      </c>
    </row>
    <row r="38" spans="1:114" x14ac:dyDescent="0.3">
      <c r="A38" t="s">
        <v>839</v>
      </c>
      <c r="B38" t="s">
        <v>878</v>
      </c>
      <c r="C38" t="s">
        <v>880</v>
      </c>
      <c r="D38" t="s">
        <v>495</v>
      </c>
      <c r="E38" t="s">
        <v>116</v>
      </c>
      <c r="F38" t="s">
        <v>124</v>
      </c>
      <c r="G38" t="s">
        <v>119</v>
      </c>
      <c r="H38" t="s">
        <v>119</v>
      </c>
      <c r="I38" t="s">
        <v>215</v>
      </c>
      <c r="J38" t="s">
        <v>116</v>
      </c>
      <c r="K38" t="s">
        <v>124</v>
      </c>
      <c r="L38" t="s">
        <v>119</v>
      </c>
      <c r="M38" t="s">
        <v>119</v>
      </c>
      <c r="N38" t="s">
        <v>215</v>
      </c>
      <c r="O38" t="s">
        <v>116</v>
      </c>
      <c r="P38" t="s">
        <v>124</v>
      </c>
      <c r="Q38" t="s">
        <v>119</v>
      </c>
      <c r="R38" t="s">
        <v>119</v>
      </c>
      <c r="S38" t="s">
        <v>215</v>
      </c>
      <c r="T38" t="s">
        <v>116</v>
      </c>
      <c r="U38" t="s">
        <v>124</v>
      </c>
      <c r="V38" t="s">
        <v>119</v>
      </c>
      <c r="W38" t="s">
        <v>119</v>
      </c>
      <c r="X38" t="s">
        <v>215</v>
      </c>
      <c r="Y38" t="s">
        <v>116</v>
      </c>
      <c r="Z38" t="s">
        <v>124</v>
      </c>
      <c r="AA38" t="s">
        <v>119</v>
      </c>
      <c r="AB38" t="s">
        <v>119</v>
      </c>
      <c r="AC38" t="s">
        <v>215</v>
      </c>
      <c r="AD38" t="s">
        <v>126</v>
      </c>
      <c r="AE38" t="s">
        <v>127</v>
      </c>
      <c r="AF38" t="s">
        <v>128</v>
      </c>
      <c r="AG38" t="s">
        <v>171</v>
      </c>
      <c r="AH38" t="s">
        <v>130</v>
      </c>
      <c r="AI38" t="s">
        <v>168</v>
      </c>
      <c r="AJ38" t="s">
        <v>132</v>
      </c>
      <c r="AK38" t="s">
        <v>126</v>
      </c>
      <c r="AL38" t="s">
        <v>127</v>
      </c>
      <c r="AM38" t="s">
        <v>136</v>
      </c>
      <c r="AN38" t="s">
        <v>171</v>
      </c>
      <c r="AO38" t="s">
        <v>130</v>
      </c>
      <c r="AP38" t="s">
        <v>168</v>
      </c>
      <c r="AQ38" t="s">
        <v>132</v>
      </c>
      <c r="AR38" t="s">
        <v>126</v>
      </c>
      <c r="AS38" t="s">
        <v>127</v>
      </c>
      <c r="AT38" t="s">
        <v>136</v>
      </c>
      <c r="AU38" t="s">
        <v>171</v>
      </c>
      <c r="AV38" t="s">
        <v>130</v>
      </c>
      <c r="AW38" t="s">
        <v>168</v>
      </c>
      <c r="AX38" t="s">
        <v>132</v>
      </c>
      <c r="AY38" t="s">
        <v>126</v>
      </c>
      <c r="AZ38" t="s">
        <v>127</v>
      </c>
      <c r="BA38" t="s">
        <v>136</v>
      </c>
      <c r="BB38" t="s">
        <v>171</v>
      </c>
      <c r="BC38" t="s">
        <v>130</v>
      </c>
      <c r="BD38" t="s">
        <v>168</v>
      </c>
      <c r="BE38" t="s">
        <v>132</v>
      </c>
      <c r="BF38" t="s">
        <v>126</v>
      </c>
      <c r="BG38" t="s">
        <v>127</v>
      </c>
      <c r="BH38" t="s">
        <v>137</v>
      </c>
      <c r="BI38" t="s">
        <v>171</v>
      </c>
      <c r="BJ38" t="s">
        <v>130</v>
      </c>
      <c r="BK38" t="s">
        <v>168</v>
      </c>
      <c r="BL38" t="s">
        <v>132</v>
      </c>
      <c r="BM38" t="s">
        <v>132</v>
      </c>
      <c r="BN38" t="s">
        <v>132</v>
      </c>
      <c r="BO38" t="s">
        <v>135</v>
      </c>
      <c r="BP38" t="s">
        <v>139</v>
      </c>
      <c r="BQ38" t="s">
        <v>132</v>
      </c>
      <c r="BR38" t="s">
        <v>139</v>
      </c>
      <c r="BS38" t="s">
        <v>217</v>
      </c>
      <c r="BV38" t="s">
        <v>90</v>
      </c>
      <c r="CA38" t="s">
        <v>496</v>
      </c>
      <c r="CB38" t="s">
        <v>497</v>
      </c>
      <c r="CC38" t="s">
        <v>498</v>
      </c>
      <c r="CD38">
        <v>10</v>
      </c>
      <c r="CE38" t="s">
        <v>244</v>
      </c>
      <c r="CI38" t="s">
        <v>104</v>
      </c>
      <c r="CL38" t="s">
        <v>499</v>
      </c>
      <c r="CM38" t="s">
        <v>107</v>
      </c>
      <c r="CN38" t="s">
        <v>499</v>
      </c>
      <c r="CO38" t="s">
        <v>247</v>
      </c>
      <c r="CQ38">
        <v>6</v>
      </c>
      <c r="CR38" t="s">
        <v>288</v>
      </c>
      <c r="CT38" t="s">
        <v>150</v>
      </c>
      <c r="CU38" t="s">
        <v>151</v>
      </c>
      <c r="CV38" t="s">
        <v>151</v>
      </c>
      <c r="CX38" t="s">
        <v>219</v>
      </c>
      <c r="CY38" t="s">
        <v>500</v>
      </c>
      <c r="DA38" t="s">
        <v>151</v>
      </c>
      <c r="DC38" t="s">
        <v>156</v>
      </c>
      <c r="DD38" t="s">
        <v>157</v>
      </c>
      <c r="DE38" t="s">
        <v>501</v>
      </c>
      <c r="DF38" t="s">
        <v>156</v>
      </c>
      <c r="DG38" t="s">
        <v>93</v>
      </c>
      <c r="DH38" t="s">
        <v>501</v>
      </c>
      <c r="DI38" t="s">
        <v>151</v>
      </c>
      <c r="DJ38" t="s">
        <v>160</v>
      </c>
    </row>
    <row r="39" spans="1:114" hidden="1" x14ac:dyDescent="0.3">
      <c r="A39" t="s">
        <v>840</v>
      </c>
      <c r="B39" t="s">
        <v>879</v>
      </c>
      <c r="C39" t="s">
        <v>881</v>
      </c>
      <c r="D39" t="s">
        <v>503</v>
      </c>
      <c r="E39" t="s">
        <v>116</v>
      </c>
      <c r="F39" t="s">
        <v>139</v>
      </c>
      <c r="G39" t="s">
        <v>125</v>
      </c>
      <c r="H39" t="s">
        <v>125</v>
      </c>
      <c r="I39" t="s">
        <v>125</v>
      </c>
      <c r="J39" t="s">
        <v>116</v>
      </c>
      <c r="K39" t="s">
        <v>139</v>
      </c>
      <c r="L39" t="s">
        <v>125</v>
      </c>
      <c r="M39" t="s">
        <v>125</v>
      </c>
      <c r="N39" t="s">
        <v>125</v>
      </c>
      <c r="O39" t="s">
        <v>116</v>
      </c>
      <c r="P39" t="s">
        <v>139</v>
      </c>
      <c r="Q39" t="s">
        <v>125</v>
      </c>
      <c r="R39" t="s">
        <v>125</v>
      </c>
      <c r="S39" t="s">
        <v>125</v>
      </c>
      <c r="T39" t="s">
        <v>116</v>
      </c>
      <c r="U39" t="s">
        <v>139</v>
      </c>
      <c r="V39" t="s">
        <v>125</v>
      </c>
      <c r="W39" t="s">
        <v>125</v>
      </c>
      <c r="X39" t="s">
        <v>125</v>
      </c>
      <c r="Y39" t="s">
        <v>116</v>
      </c>
      <c r="Z39" t="s">
        <v>139</v>
      </c>
      <c r="AA39" t="s">
        <v>125</v>
      </c>
      <c r="AB39" t="s">
        <v>125</v>
      </c>
      <c r="AC39" t="s">
        <v>125</v>
      </c>
      <c r="AD39" t="s">
        <v>126</v>
      </c>
      <c r="AE39" t="s">
        <v>167</v>
      </c>
      <c r="AF39" t="s">
        <v>137</v>
      </c>
      <c r="AG39" t="s">
        <v>190</v>
      </c>
      <c r="AH39" t="s">
        <v>130</v>
      </c>
      <c r="AI39" t="s">
        <v>131</v>
      </c>
      <c r="AJ39" t="s">
        <v>132</v>
      </c>
      <c r="AK39" t="s">
        <v>170</v>
      </c>
      <c r="AL39" t="s">
        <v>167</v>
      </c>
      <c r="AM39" t="s">
        <v>136</v>
      </c>
      <c r="AN39" t="s">
        <v>171</v>
      </c>
      <c r="AO39" t="s">
        <v>130</v>
      </c>
      <c r="AP39" t="s">
        <v>131</v>
      </c>
      <c r="AQ39" t="s">
        <v>132</v>
      </c>
      <c r="AR39" t="s">
        <v>170</v>
      </c>
      <c r="AS39" t="s">
        <v>167</v>
      </c>
      <c r="AT39" t="s">
        <v>136</v>
      </c>
      <c r="AU39" t="s">
        <v>171</v>
      </c>
      <c r="AV39" t="s">
        <v>130</v>
      </c>
      <c r="AW39" t="s">
        <v>131</v>
      </c>
      <c r="AX39" t="s">
        <v>132</v>
      </c>
      <c r="AY39" t="s">
        <v>170</v>
      </c>
      <c r="AZ39" t="s">
        <v>167</v>
      </c>
      <c r="BA39" t="s">
        <v>136</v>
      </c>
      <c r="BB39" t="s">
        <v>171</v>
      </c>
      <c r="BC39" t="s">
        <v>130</v>
      </c>
      <c r="BD39" t="s">
        <v>131</v>
      </c>
      <c r="BE39" t="s">
        <v>132</v>
      </c>
      <c r="BF39" t="s">
        <v>136</v>
      </c>
      <c r="BG39" t="s">
        <v>172</v>
      </c>
      <c r="BH39" t="s">
        <v>137</v>
      </c>
      <c r="BI39" t="s">
        <v>129</v>
      </c>
      <c r="BJ39" t="s">
        <v>130</v>
      </c>
      <c r="BK39" t="s">
        <v>193</v>
      </c>
      <c r="BL39" t="s">
        <v>132</v>
      </c>
      <c r="BM39" t="s">
        <v>139</v>
      </c>
      <c r="BN39" t="s">
        <v>139</v>
      </c>
      <c r="BO39" t="s">
        <v>139</v>
      </c>
      <c r="BP39" t="s">
        <v>139</v>
      </c>
      <c r="BQ39" t="s">
        <v>139</v>
      </c>
      <c r="BR39" t="s">
        <v>139</v>
      </c>
      <c r="BY39" t="s">
        <v>95</v>
      </c>
      <c r="CA39" t="s">
        <v>504</v>
      </c>
      <c r="CB39" t="s">
        <v>504</v>
      </c>
      <c r="CC39" t="s">
        <v>504</v>
      </c>
      <c r="CD39">
        <v>2</v>
      </c>
      <c r="CE39" t="s">
        <v>176</v>
      </c>
      <c r="CH39" t="s">
        <v>103</v>
      </c>
      <c r="CJ39" t="s">
        <v>105</v>
      </c>
      <c r="CL39" t="s">
        <v>505</v>
      </c>
      <c r="CM39" t="s">
        <v>107</v>
      </c>
      <c r="CN39" t="s">
        <v>506</v>
      </c>
      <c r="CO39" t="s">
        <v>147</v>
      </c>
      <c r="CP39" t="s">
        <v>507</v>
      </c>
      <c r="CQ39">
        <v>5</v>
      </c>
      <c r="CR39" t="s">
        <v>109</v>
      </c>
      <c r="CS39" t="s">
        <v>508</v>
      </c>
      <c r="CT39" t="s">
        <v>891</v>
      </c>
      <c r="CU39" t="s">
        <v>151</v>
      </c>
      <c r="CV39" t="s">
        <v>230</v>
      </c>
      <c r="CW39" t="s">
        <v>510</v>
      </c>
      <c r="CX39" t="s">
        <v>152</v>
      </c>
      <c r="CY39" t="s">
        <v>153</v>
      </c>
      <c r="DA39" t="s">
        <v>154</v>
      </c>
      <c r="DB39" t="s">
        <v>511</v>
      </c>
      <c r="DC39" t="s">
        <v>156</v>
      </c>
      <c r="DD39" t="s">
        <v>157</v>
      </c>
      <c r="DE39" t="s">
        <v>512</v>
      </c>
      <c r="DF39" t="s">
        <v>156</v>
      </c>
      <c r="DG39" t="s">
        <v>93</v>
      </c>
      <c r="DH39" t="s">
        <v>513</v>
      </c>
      <c r="DI39" t="s">
        <v>156</v>
      </c>
      <c r="DJ39" t="s">
        <v>222</v>
      </c>
    </row>
    <row r="40" spans="1:114" hidden="1" x14ac:dyDescent="0.3">
      <c r="A40" t="s">
        <v>514</v>
      </c>
      <c r="B40" t="s">
        <v>879</v>
      </c>
      <c r="C40" t="s">
        <v>880</v>
      </c>
      <c r="D40" t="s">
        <v>515</v>
      </c>
      <c r="E40" t="s">
        <v>116</v>
      </c>
      <c r="F40" t="s">
        <v>117</v>
      </c>
      <c r="G40" t="s">
        <v>340</v>
      </c>
      <c r="H40" t="s">
        <v>118</v>
      </c>
      <c r="I40" t="s">
        <v>166</v>
      </c>
      <c r="J40" t="s">
        <v>121</v>
      </c>
      <c r="K40" t="s">
        <v>122</v>
      </c>
      <c r="L40" t="s">
        <v>122</v>
      </c>
      <c r="M40" t="s">
        <v>122</v>
      </c>
      <c r="N40" t="s">
        <v>122</v>
      </c>
      <c r="O40" t="s">
        <v>116</v>
      </c>
      <c r="P40" t="s">
        <v>117</v>
      </c>
      <c r="Q40" t="s">
        <v>165</v>
      </c>
      <c r="R40" t="s">
        <v>165</v>
      </c>
      <c r="S40" t="s">
        <v>166</v>
      </c>
      <c r="T40" t="s">
        <v>116</v>
      </c>
      <c r="U40" t="s">
        <v>117</v>
      </c>
      <c r="V40" t="s">
        <v>165</v>
      </c>
      <c r="W40" t="s">
        <v>118</v>
      </c>
      <c r="X40" t="s">
        <v>166</v>
      </c>
      <c r="Y40" t="s">
        <v>116</v>
      </c>
      <c r="Z40" t="s">
        <v>117</v>
      </c>
      <c r="AA40" t="s">
        <v>119</v>
      </c>
      <c r="AB40" t="s">
        <v>119</v>
      </c>
      <c r="AC40" t="s">
        <v>166</v>
      </c>
      <c r="AD40" t="s">
        <v>126</v>
      </c>
      <c r="AE40" t="s">
        <v>167</v>
      </c>
      <c r="AF40" t="s">
        <v>128</v>
      </c>
      <c r="AG40" t="s">
        <v>171</v>
      </c>
      <c r="AH40" t="s">
        <v>191</v>
      </c>
      <c r="AI40" t="s">
        <v>131</v>
      </c>
      <c r="AJ40" t="s">
        <v>132</v>
      </c>
      <c r="AK40" t="s">
        <v>133</v>
      </c>
      <c r="AL40" t="s">
        <v>134</v>
      </c>
      <c r="AM40" t="s">
        <v>121</v>
      </c>
      <c r="AN40" t="s">
        <v>133</v>
      </c>
      <c r="AO40" t="s">
        <v>133</v>
      </c>
      <c r="AP40" t="s">
        <v>133</v>
      </c>
      <c r="AQ40" t="s">
        <v>133</v>
      </c>
      <c r="AR40" t="s">
        <v>126</v>
      </c>
      <c r="AS40" t="s">
        <v>167</v>
      </c>
      <c r="AT40" t="s">
        <v>128</v>
      </c>
      <c r="AU40" t="s">
        <v>171</v>
      </c>
      <c r="AV40" t="s">
        <v>191</v>
      </c>
      <c r="AW40" t="s">
        <v>131</v>
      </c>
      <c r="AX40" t="s">
        <v>132</v>
      </c>
      <c r="AY40" t="s">
        <v>126</v>
      </c>
      <c r="AZ40" t="s">
        <v>167</v>
      </c>
      <c r="BA40" t="s">
        <v>128</v>
      </c>
      <c r="BB40" t="s">
        <v>171</v>
      </c>
      <c r="BC40" t="s">
        <v>191</v>
      </c>
      <c r="BD40" t="s">
        <v>131</v>
      </c>
      <c r="BE40" t="s">
        <v>132</v>
      </c>
      <c r="BF40" t="s">
        <v>136</v>
      </c>
      <c r="BG40" t="s">
        <v>172</v>
      </c>
      <c r="BH40" t="s">
        <v>137</v>
      </c>
      <c r="BI40" t="s">
        <v>129</v>
      </c>
      <c r="BJ40" t="s">
        <v>130</v>
      </c>
      <c r="BK40" t="s">
        <v>193</v>
      </c>
      <c r="BL40" t="s">
        <v>132</v>
      </c>
      <c r="BM40" t="s">
        <v>135</v>
      </c>
      <c r="BN40" t="s">
        <v>139</v>
      </c>
      <c r="BO40" t="s">
        <v>139</v>
      </c>
      <c r="BP40" t="s">
        <v>139</v>
      </c>
      <c r="BQ40" t="s">
        <v>139</v>
      </c>
      <c r="BR40" t="s">
        <v>139</v>
      </c>
      <c r="BT40" t="s">
        <v>88</v>
      </c>
      <c r="CA40" t="s">
        <v>217</v>
      </c>
      <c r="CB40" t="s">
        <v>217</v>
      </c>
      <c r="CC40" t="s">
        <v>217</v>
      </c>
      <c r="CD40">
        <v>2</v>
      </c>
      <c r="CE40" t="s">
        <v>244</v>
      </c>
      <c r="CH40" t="s">
        <v>103</v>
      </c>
      <c r="CI40" t="s">
        <v>104</v>
      </c>
      <c r="CJ40" t="s">
        <v>105</v>
      </c>
      <c r="CL40" t="s">
        <v>516</v>
      </c>
      <c r="CM40" t="s">
        <v>198</v>
      </c>
      <c r="CO40" t="s">
        <v>247</v>
      </c>
      <c r="CQ40">
        <v>5</v>
      </c>
      <c r="CR40" t="s">
        <v>109</v>
      </c>
      <c r="CS40" t="s">
        <v>517</v>
      </c>
      <c r="CT40" t="s">
        <v>181</v>
      </c>
      <c r="CU40" t="s">
        <v>151</v>
      </c>
      <c r="CV40" t="s">
        <v>156</v>
      </c>
      <c r="CX40" t="s">
        <v>152</v>
      </c>
      <c r="CY40" t="s">
        <v>153</v>
      </c>
      <c r="DA40" t="s">
        <v>154</v>
      </c>
      <c r="DB40" t="s">
        <v>518</v>
      </c>
      <c r="DC40" t="s">
        <v>156</v>
      </c>
      <c r="DD40" t="s">
        <v>157</v>
      </c>
      <c r="DE40" t="s">
        <v>519</v>
      </c>
      <c r="DF40" t="s">
        <v>156</v>
      </c>
      <c r="DG40" t="s">
        <v>93</v>
      </c>
      <c r="DH40" t="s">
        <v>520</v>
      </c>
      <c r="DI40" t="s">
        <v>151</v>
      </c>
      <c r="DJ40" t="s">
        <v>204</v>
      </c>
    </row>
    <row r="41" spans="1:114" hidden="1" x14ac:dyDescent="0.3">
      <c r="A41" t="s">
        <v>841</v>
      </c>
      <c r="B41" t="s">
        <v>878</v>
      </c>
      <c r="C41" t="s">
        <v>880</v>
      </c>
      <c r="D41" t="s">
        <v>522</v>
      </c>
      <c r="E41" t="s">
        <v>123</v>
      </c>
      <c r="F41" t="s">
        <v>124</v>
      </c>
      <c r="G41" t="s">
        <v>118</v>
      </c>
      <c r="H41" t="s">
        <v>119</v>
      </c>
      <c r="I41" t="s">
        <v>166</v>
      </c>
      <c r="J41" t="s">
        <v>121</v>
      </c>
      <c r="K41" t="s">
        <v>122</v>
      </c>
      <c r="L41" t="s">
        <v>122</v>
      </c>
      <c r="M41" t="s">
        <v>122</v>
      </c>
      <c r="N41" t="s">
        <v>122</v>
      </c>
      <c r="O41" t="s">
        <v>123</v>
      </c>
      <c r="P41" t="s">
        <v>124</v>
      </c>
      <c r="Q41" t="s">
        <v>118</v>
      </c>
      <c r="R41" t="s">
        <v>118</v>
      </c>
      <c r="S41" t="s">
        <v>166</v>
      </c>
      <c r="T41" t="s">
        <v>123</v>
      </c>
      <c r="U41" t="s">
        <v>124</v>
      </c>
      <c r="V41" t="s">
        <v>118</v>
      </c>
      <c r="W41" t="s">
        <v>118</v>
      </c>
      <c r="X41" t="s">
        <v>166</v>
      </c>
      <c r="Y41" t="s">
        <v>116</v>
      </c>
      <c r="Z41" t="s">
        <v>124</v>
      </c>
      <c r="AA41" t="s">
        <v>118</v>
      </c>
      <c r="AB41" t="s">
        <v>118</v>
      </c>
      <c r="AC41" t="s">
        <v>166</v>
      </c>
      <c r="AD41" t="s">
        <v>126</v>
      </c>
      <c r="AE41" t="s">
        <v>167</v>
      </c>
      <c r="AF41" t="s">
        <v>128</v>
      </c>
      <c r="AG41" t="s">
        <v>129</v>
      </c>
      <c r="AH41" t="s">
        <v>130</v>
      </c>
      <c r="AI41" t="s">
        <v>131</v>
      </c>
      <c r="AJ41" t="s">
        <v>132</v>
      </c>
      <c r="AK41" t="s">
        <v>133</v>
      </c>
      <c r="AL41" t="s">
        <v>134</v>
      </c>
      <c r="AM41" t="s">
        <v>121</v>
      </c>
      <c r="AN41" t="s">
        <v>133</v>
      </c>
      <c r="AO41" t="s">
        <v>133</v>
      </c>
      <c r="AP41" t="s">
        <v>133</v>
      </c>
      <c r="AQ41" t="s">
        <v>133</v>
      </c>
      <c r="AR41" t="s">
        <v>126</v>
      </c>
      <c r="AS41" t="s">
        <v>167</v>
      </c>
      <c r="AT41" t="s">
        <v>128</v>
      </c>
      <c r="AU41" t="s">
        <v>129</v>
      </c>
      <c r="AV41" t="s">
        <v>130</v>
      </c>
      <c r="AW41" t="s">
        <v>131</v>
      </c>
      <c r="AX41" t="s">
        <v>132</v>
      </c>
      <c r="AY41" t="s">
        <v>126</v>
      </c>
      <c r="AZ41" t="s">
        <v>167</v>
      </c>
      <c r="BA41" t="s">
        <v>128</v>
      </c>
      <c r="BB41" t="s">
        <v>129</v>
      </c>
      <c r="BC41" t="s">
        <v>130</v>
      </c>
      <c r="BD41" t="s">
        <v>131</v>
      </c>
      <c r="BE41" t="s">
        <v>132</v>
      </c>
      <c r="BF41" t="s">
        <v>136</v>
      </c>
      <c r="BG41" t="s">
        <v>172</v>
      </c>
      <c r="BH41" t="s">
        <v>137</v>
      </c>
      <c r="BI41" t="s">
        <v>129</v>
      </c>
      <c r="BJ41" t="s">
        <v>138</v>
      </c>
      <c r="BK41" t="s">
        <v>131</v>
      </c>
      <c r="BL41" t="s">
        <v>135</v>
      </c>
      <c r="BM41" t="s">
        <v>132</v>
      </c>
      <c r="BN41" t="s">
        <v>139</v>
      </c>
      <c r="BO41" t="s">
        <v>132</v>
      </c>
      <c r="BP41" t="s">
        <v>132</v>
      </c>
      <c r="BQ41" t="s">
        <v>132</v>
      </c>
      <c r="BR41" t="s">
        <v>132</v>
      </c>
      <c r="BT41" t="s">
        <v>88</v>
      </c>
      <c r="BX41" t="s">
        <v>92</v>
      </c>
      <c r="CA41" t="s">
        <v>523</v>
      </c>
      <c r="CB41" t="s">
        <v>142</v>
      </c>
      <c r="CC41" t="s">
        <v>436</v>
      </c>
      <c r="CD41">
        <v>6</v>
      </c>
      <c r="CE41" t="s">
        <v>244</v>
      </c>
      <c r="CF41" t="s">
        <v>101</v>
      </c>
      <c r="CJ41" t="s">
        <v>105</v>
      </c>
      <c r="CL41" t="s">
        <v>524</v>
      </c>
      <c r="CM41" t="s">
        <v>178</v>
      </c>
      <c r="CO41" t="s">
        <v>147</v>
      </c>
      <c r="CP41" t="s">
        <v>525</v>
      </c>
      <c r="CQ41">
        <v>7</v>
      </c>
      <c r="CR41" t="s">
        <v>109</v>
      </c>
      <c r="CS41" t="s">
        <v>526</v>
      </c>
      <c r="CT41" t="s">
        <v>181</v>
      </c>
      <c r="CU41" t="s">
        <v>151</v>
      </c>
      <c r="CV41" t="s">
        <v>156</v>
      </c>
      <c r="CX41" t="s">
        <v>139</v>
      </c>
      <c r="CY41" t="s">
        <v>153</v>
      </c>
      <c r="DA41" t="s">
        <v>154</v>
      </c>
      <c r="DB41" t="s">
        <v>527</v>
      </c>
      <c r="DC41" t="s">
        <v>211</v>
      </c>
      <c r="DD41" t="s">
        <v>157</v>
      </c>
      <c r="DE41" t="s">
        <v>528</v>
      </c>
      <c r="DF41" t="s">
        <v>156</v>
      </c>
      <c r="DG41" t="s">
        <v>93</v>
      </c>
      <c r="DH41" t="s">
        <v>221</v>
      </c>
      <c r="DI41" t="s">
        <v>151</v>
      </c>
      <c r="DJ41" t="s">
        <v>204</v>
      </c>
    </row>
    <row r="42" spans="1:114" x14ac:dyDescent="0.3">
      <c r="A42" t="s">
        <v>843</v>
      </c>
      <c r="B42" t="s">
        <v>877</v>
      </c>
      <c r="C42" t="s">
        <v>881</v>
      </c>
      <c r="D42" t="s">
        <v>532</v>
      </c>
      <c r="E42" t="s">
        <v>116</v>
      </c>
      <c r="F42" t="s">
        <v>117</v>
      </c>
      <c r="G42" t="s">
        <v>118</v>
      </c>
      <c r="H42" t="s">
        <v>119</v>
      </c>
      <c r="I42" t="s">
        <v>120</v>
      </c>
      <c r="J42" t="s">
        <v>116</v>
      </c>
      <c r="K42" t="s">
        <v>117</v>
      </c>
      <c r="L42" t="s">
        <v>119</v>
      </c>
      <c r="M42" t="s">
        <v>118</v>
      </c>
      <c r="N42" t="s">
        <v>120</v>
      </c>
      <c r="O42" t="s">
        <v>116</v>
      </c>
      <c r="P42" t="s">
        <v>117</v>
      </c>
      <c r="Q42" t="s">
        <v>119</v>
      </c>
      <c r="R42" t="s">
        <v>119</v>
      </c>
      <c r="S42" t="s">
        <v>120</v>
      </c>
      <c r="T42" t="s">
        <v>123</v>
      </c>
      <c r="U42" t="s">
        <v>188</v>
      </c>
      <c r="V42" t="s">
        <v>119</v>
      </c>
      <c r="W42" t="s">
        <v>119</v>
      </c>
      <c r="X42" t="s">
        <v>216</v>
      </c>
      <c r="Y42" t="s">
        <v>121</v>
      </c>
      <c r="Z42" t="s">
        <v>188</v>
      </c>
      <c r="AA42" t="s">
        <v>125</v>
      </c>
      <c r="AB42" t="s">
        <v>125</v>
      </c>
      <c r="AC42" t="s">
        <v>125</v>
      </c>
      <c r="AD42" t="s">
        <v>126</v>
      </c>
      <c r="AE42" t="s">
        <v>189</v>
      </c>
      <c r="AF42" t="s">
        <v>128</v>
      </c>
      <c r="AG42" t="s">
        <v>129</v>
      </c>
      <c r="AH42" t="s">
        <v>191</v>
      </c>
      <c r="AI42" t="s">
        <v>168</v>
      </c>
      <c r="AJ42" t="s">
        <v>132</v>
      </c>
      <c r="AK42" t="s">
        <v>126</v>
      </c>
      <c r="AL42" t="s">
        <v>189</v>
      </c>
      <c r="AM42" t="s">
        <v>128</v>
      </c>
      <c r="AN42" t="s">
        <v>129</v>
      </c>
      <c r="AO42" t="s">
        <v>191</v>
      </c>
      <c r="AP42" t="s">
        <v>168</v>
      </c>
      <c r="AQ42" t="s">
        <v>132</v>
      </c>
      <c r="AR42" t="s">
        <v>126</v>
      </c>
      <c r="AS42" t="s">
        <v>127</v>
      </c>
      <c r="AT42" t="s">
        <v>136</v>
      </c>
      <c r="AU42" t="s">
        <v>129</v>
      </c>
      <c r="AV42" t="s">
        <v>191</v>
      </c>
      <c r="AW42" t="s">
        <v>168</v>
      </c>
      <c r="AX42" t="s">
        <v>132</v>
      </c>
      <c r="AY42" t="s">
        <v>170</v>
      </c>
      <c r="AZ42" t="s">
        <v>127</v>
      </c>
      <c r="BA42" t="s">
        <v>136</v>
      </c>
      <c r="BB42" t="s">
        <v>129</v>
      </c>
      <c r="BC42" t="s">
        <v>191</v>
      </c>
      <c r="BD42" t="s">
        <v>131</v>
      </c>
      <c r="BE42" t="s">
        <v>132</v>
      </c>
      <c r="BF42" t="s">
        <v>136</v>
      </c>
      <c r="BG42" t="s">
        <v>172</v>
      </c>
      <c r="BH42" t="s">
        <v>137</v>
      </c>
      <c r="BI42" t="s">
        <v>129</v>
      </c>
      <c r="BJ42" t="s">
        <v>138</v>
      </c>
      <c r="BK42" t="s">
        <v>193</v>
      </c>
      <c r="BL42" t="s">
        <v>135</v>
      </c>
      <c r="BM42" t="s">
        <v>139</v>
      </c>
      <c r="BN42" t="s">
        <v>132</v>
      </c>
      <c r="BO42" t="s">
        <v>135</v>
      </c>
      <c r="BP42" t="s">
        <v>135</v>
      </c>
      <c r="BQ42" t="s">
        <v>135</v>
      </c>
      <c r="BR42" t="s">
        <v>132</v>
      </c>
      <c r="BS42" t="s">
        <v>533</v>
      </c>
      <c r="BV42" t="s">
        <v>90</v>
      </c>
      <c r="BW42" t="s">
        <v>91</v>
      </c>
      <c r="BX42" t="s">
        <v>92</v>
      </c>
      <c r="CA42" t="s">
        <v>534</v>
      </c>
      <c r="CB42" t="s">
        <v>535</v>
      </c>
      <c r="CC42" t="s">
        <v>536</v>
      </c>
      <c r="CD42">
        <v>45</v>
      </c>
      <c r="CE42" t="s">
        <v>176</v>
      </c>
      <c r="CH42" t="s">
        <v>103</v>
      </c>
      <c r="CL42" t="s">
        <v>537</v>
      </c>
      <c r="CM42" t="s">
        <v>300</v>
      </c>
      <c r="CO42" t="s">
        <v>247</v>
      </c>
      <c r="CQ42">
        <v>5</v>
      </c>
      <c r="CR42" t="s">
        <v>109</v>
      </c>
      <c r="CS42" t="s">
        <v>538</v>
      </c>
      <c r="CT42" t="s">
        <v>181</v>
      </c>
      <c r="CU42" t="s">
        <v>151</v>
      </c>
      <c r="CV42" t="s">
        <v>156</v>
      </c>
      <c r="CX42" t="s">
        <v>152</v>
      </c>
      <c r="CY42" t="s">
        <v>153</v>
      </c>
      <c r="DA42" t="s">
        <v>154</v>
      </c>
      <c r="DB42" t="s">
        <v>539</v>
      </c>
      <c r="DC42" t="s">
        <v>156</v>
      </c>
      <c r="DD42" t="s">
        <v>157</v>
      </c>
      <c r="DE42" t="s">
        <v>540</v>
      </c>
      <c r="DF42" t="s">
        <v>156</v>
      </c>
      <c r="DG42" t="s">
        <v>93</v>
      </c>
      <c r="DH42" t="s">
        <v>485</v>
      </c>
      <c r="DI42" t="s">
        <v>156</v>
      </c>
      <c r="DJ42" t="s">
        <v>204</v>
      </c>
    </row>
    <row r="43" spans="1:114" x14ac:dyDescent="0.3">
      <c r="A43" t="s">
        <v>541</v>
      </c>
      <c r="B43" t="s">
        <v>877</v>
      </c>
      <c r="C43" t="s">
        <v>880</v>
      </c>
      <c r="D43" t="s">
        <v>542</v>
      </c>
      <c r="E43" t="s">
        <v>116</v>
      </c>
      <c r="F43" t="s">
        <v>117</v>
      </c>
      <c r="G43" t="s">
        <v>122</v>
      </c>
      <c r="H43" t="s">
        <v>118</v>
      </c>
      <c r="I43" t="s">
        <v>166</v>
      </c>
      <c r="J43" t="s">
        <v>116</v>
      </c>
      <c r="K43" t="s">
        <v>117</v>
      </c>
      <c r="L43" t="s">
        <v>122</v>
      </c>
      <c r="M43" t="s">
        <v>118</v>
      </c>
      <c r="N43" t="s">
        <v>166</v>
      </c>
      <c r="O43" t="s">
        <v>116</v>
      </c>
      <c r="P43" t="s">
        <v>117</v>
      </c>
      <c r="Q43" t="s">
        <v>122</v>
      </c>
      <c r="R43" t="s">
        <v>118</v>
      </c>
      <c r="S43" t="s">
        <v>120</v>
      </c>
      <c r="T43" t="s">
        <v>116</v>
      </c>
      <c r="U43" t="s">
        <v>117</v>
      </c>
      <c r="V43" t="s">
        <v>122</v>
      </c>
      <c r="W43" t="s">
        <v>118</v>
      </c>
      <c r="X43" t="s">
        <v>120</v>
      </c>
      <c r="Y43" t="s">
        <v>116</v>
      </c>
      <c r="Z43" t="s">
        <v>124</v>
      </c>
      <c r="AA43" t="s">
        <v>122</v>
      </c>
      <c r="AB43" t="s">
        <v>119</v>
      </c>
      <c r="AC43" t="s">
        <v>166</v>
      </c>
      <c r="AD43" t="s">
        <v>126</v>
      </c>
      <c r="AE43" t="s">
        <v>189</v>
      </c>
      <c r="AF43" t="s">
        <v>128</v>
      </c>
      <c r="AG43" t="s">
        <v>171</v>
      </c>
      <c r="AH43" t="s">
        <v>130</v>
      </c>
      <c r="AI43" t="s">
        <v>193</v>
      </c>
      <c r="AJ43" t="s">
        <v>135</v>
      </c>
      <c r="AK43" t="s">
        <v>126</v>
      </c>
      <c r="AL43" t="s">
        <v>189</v>
      </c>
      <c r="AM43" t="s">
        <v>128</v>
      </c>
      <c r="AN43" t="s">
        <v>171</v>
      </c>
      <c r="AO43" t="s">
        <v>130</v>
      </c>
      <c r="AP43" t="s">
        <v>193</v>
      </c>
      <c r="AQ43" t="s">
        <v>135</v>
      </c>
      <c r="AR43" t="s">
        <v>126</v>
      </c>
      <c r="AS43" t="s">
        <v>189</v>
      </c>
      <c r="AT43" t="s">
        <v>128</v>
      </c>
      <c r="AU43" t="s">
        <v>171</v>
      </c>
      <c r="AV43" t="s">
        <v>130</v>
      </c>
      <c r="AW43" t="s">
        <v>193</v>
      </c>
      <c r="AX43" t="s">
        <v>135</v>
      </c>
      <c r="AY43" t="s">
        <v>126</v>
      </c>
      <c r="AZ43" t="s">
        <v>189</v>
      </c>
      <c r="BA43" t="s">
        <v>128</v>
      </c>
      <c r="BB43" t="s">
        <v>171</v>
      </c>
      <c r="BC43" t="s">
        <v>130</v>
      </c>
      <c r="BD43" t="s">
        <v>193</v>
      </c>
      <c r="BE43" t="s">
        <v>135</v>
      </c>
      <c r="BF43" t="s">
        <v>170</v>
      </c>
      <c r="BG43" t="s">
        <v>127</v>
      </c>
      <c r="BH43" t="s">
        <v>137</v>
      </c>
      <c r="BI43" t="s">
        <v>171</v>
      </c>
      <c r="BJ43" t="s">
        <v>192</v>
      </c>
      <c r="BK43" t="s">
        <v>193</v>
      </c>
      <c r="BL43" t="s">
        <v>135</v>
      </c>
      <c r="BM43" t="s">
        <v>132</v>
      </c>
      <c r="BN43" t="s">
        <v>135</v>
      </c>
      <c r="BO43" t="s">
        <v>132</v>
      </c>
      <c r="BP43" t="s">
        <v>135</v>
      </c>
      <c r="BQ43" t="s">
        <v>132</v>
      </c>
      <c r="BR43" t="s">
        <v>140</v>
      </c>
      <c r="BS43" t="s">
        <v>543</v>
      </c>
      <c r="BT43" t="s">
        <v>88</v>
      </c>
      <c r="BU43" t="s">
        <v>89</v>
      </c>
      <c r="BZ43" t="s">
        <v>543</v>
      </c>
      <c r="CA43" t="s">
        <v>544</v>
      </c>
      <c r="CB43" t="s">
        <v>545</v>
      </c>
      <c r="CC43" t="s">
        <v>546</v>
      </c>
      <c r="CD43">
        <v>12</v>
      </c>
      <c r="CE43" t="s">
        <v>143</v>
      </c>
      <c r="CH43" t="s">
        <v>103</v>
      </c>
      <c r="CJ43" t="s">
        <v>105</v>
      </c>
      <c r="CM43" t="s">
        <v>300</v>
      </c>
      <c r="CO43" t="s">
        <v>247</v>
      </c>
      <c r="CQ43">
        <v>6</v>
      </c>
      <c r="CR43" t="s">
        <v>109</v>
      </c>
      <c r="CS43" t="s">
        <v>547</v>
      </c>
      <c r="CT43" t="s">
        <v>181</v>
      </c>
      <c r="CU43" t="s">
        <v>151</v>
      </c>
      <c r="CV43" t="s">
        <v>151</v>
      </c>
      <c r="CX43" t="s">
        <v>152</v>
      </c>
      <c r="CY43" t="s">
        <v>153</v>
      </c>
      <c r="DA43" t="s">
        <v>151</v>
      </c>
      <c r="DC43" t="s">
        <v>233</v>
      </c>
      <c r="DD43" t="s">
        <v>157</v>
      </c>
      <c r="DE43" t="s">
        <v>548</v>
      </c>
      <c r="DF43" t="s">
        <v>156</v>
      </c>
      <c r="DG43" t="s">
        <v>93</v>
      </c>
      <c r="DH43" t="s">
        <v>349</v>
      </c>
      <c r="DI43" t="s">
        <v>156</v>
      </c>
      <c r="DJ43" t="s">
        <v>160</v>
      </c>
    </row>
    <row r="44" spans="1:114" hidden="1" x14ac:dyDescent="0.3">
      <c r="A44" t="s">
        <v>549</v>
      </c>
      <c r="B44" t="s">
        <v>877</v>
      </c>
      <c r="C44" t="s">
        <v>880</v>
      </c>
      <c r="D44" t="s">
        <v>550</v>
      </c>
      <c r="E44" t="s">
        <v>116</v>
      </c>
      <c r="F44" t="s">
        <v>124</v>
      </c>
      <c r="G44" t="s">
        <v>125</v>
      </c>
      <c r="H44" t="s">
        <v>239</v>
      </c>
      <c r="I44" t="s">
        <v>265</v>
      </c>
      <c r="J44" t="s">
        <v>121</v>
      </c>
      <c r="K44" t="s">
        <v>122</v>
      </c>
      <c r="L44" t="s">
        <v>122</v>
      </c>
      <c r="M44" t="s">
        <v>122</v>
      </c>
      <c r="N44" t="s">
        <v>122</v>
      </c>
      <c r="O44" t="s">
        <v>123</v>
      </c>
      <c r="P44" t="s">
        <v>188</v>
      </c>
      <c r="Q44" t="s">
        <v>119</v>
      </c>
      <c r="R44" t="s">
        <v>119</v>
      </c>
      <c r="S44" t="s">
        <v>215</v>
      </c>
      <c r="T44" t="s">
        <v>123</v>
      </c>
      <c r="U44" t="s">
        <v>188</v>
      </c>
      <c r="V44" t="s">
        <v>119</v>
      </c>
      <c r="W44" t="s">
        <v>119</v>
      </c>
      <c r="X44" t="s">
        <v>215</v>
      </c>
      <c r="Y44" t="s">
        <v>275</v>
      </c>
      <c r="Z44" t="s">
        <v>139</v>
      </c>
      <c r="AA44" t="s">
        <v>125</v>
      </c>
      <c r="AB44" t="s">
        <v>125</v>
      </c>
      <c r="AC44" t="s">
        <v>125</v>
      </c>
      <c r="AD44" t="s">
        <v>170</v>
      </c>
      <c r="AE44" t="s">
        <v>127</v>
      </c>
      <c r="AF44" t="s">
        <v>137</v>
      </c>
      <c r="AG44" t="s">
        <v>171</v>
      </c>
      <c r="AH44" t="s">
        <v>130</v>
      </c>
      <c r="AI44" t="s">
        <v>131</v>
      </c>
      <c r="AJ44" t="s">
        <v>132</v>
      </c>
      <c r="AR44" t="s">
        <v>170</v>
      </c>
      <c r="AS44" t="s">
        <v>127</v>
      </c>
      <c r="AT44" t="s">
        <v>137</v>
      </c>
      <c r="AU44" t="s">
        <v>171</v>
      </c>
      <c r="AV44" t="s">
        <v>130</v>
      </c>
      <c r="AW44" t="s">
        <v>131</v>
      </c>
      <c r="AX44" t="s">
        <v>132</v>
      </c>
      <c r="AY44" t="s">
        <v>170</v>
      </c>
      <c r="AZ44" t="s">
        <v>127</v>
      </c>
      <c r="BA44" t="s">
        <v>137</v>
      </c>
      <c r="BB44" t="s">
        <v>171</v>
      </c>
      <c r="BC44" t="s">
        <v>130</v>
      </c>
      <c r="BD44" t="s">
        <v>131</v>
      </c>
      <c r="BE44" t="s">
        <v>132</v>
      </c>
      <c r="BF44" t="s">
        <v>136</v>
      </c>
      <c r="BG44" t="s">
        <v>167</v>
      </c>
      <c r="BH44" t="s">
        <v>137</v>
      </c>
      <c r="BI44" t="s">
        <v>129</v>
      </c>
      <c r="BJ44" t="s">
        <v>192</v>
      </c>
      <c r="BK44" t="s">
        <v>131</v>
      </c>
      <c r="BL44" t="s">
        <v>132</v>
      </c>
      <c r="BM44" t="s">
        <v>139</v>
      </c>
      <c r="BN44" t="s">
        <v>139</v>
      </c>
      <c r="BO44" t="s">
        <v>139</v>
      </c>
      <c r="BP44" t="s">
        <v>139</v>
      </c>
      <c r="BQ44" t="s">
        <v>139</v>
      </c>
      <c r="BR44" t="s">
        <v>139</v>
      </c>
      <c r="BY44" t="s">
        <v>95</v>
      </c>
      <c r="CA44" t="s">
        <v>551</v>
      </c>
      <c r="CD44">
        <v>3</v>
      </c>
      <c r="CE44" t="s">
        <v>244</v>
      </c>
      <c r="CH44" t="s">
        <v>103</v>
      </c>
      <c r="CI44" t="s">
        <v>104</v>
      </c>
      <c r="CL44" t="s">
        <v>552</v>
      </c>
      <c r="CM44" t="s">
        <v>107</v>
      </c>
      <c r="CN44" t="s">
        <v>553</v>
      </c>
      <c r="CO44" t="s">
        <v>147</v>
      </c>
      <c r="CP44" t="s">
        <v>554</v>
      </c>
      <c r="CQ44">
        <v>5</v>
      </c>
      <c r="CR44" t="s">
        <v>109</v>
      </c>
      <c r="CS44" t="s">
        <v>555</v>
      </c>
      <c r="CT44" t="s">
        <v>181</v>
      </c>
      <c r="CU44" t="s">
        <v>151</v>
      </c>
      <c r="CV44" t="s">
        <v>230</v>
      </c>
      <c r="CX44" t="s">
        <v>152</v>
      </c>
      <c r="CY44" t="s">
        <v>200</v>
      </c>
      <c r="DA44" t="s">
        <v>154</v>
      </c>
      <c r="DB44" t="s">
        <v>556</v>
      </c>
      <c r="DC44" t="s">
        <v>156</v>
      </c>
      <c r="DD44" t="s">
        <v>157</v>
      </c>
      <c r="DF44" t="s">
        <v>156</v>
      </c>
      <c r="DG44" t="s">
        <v>457</v>
      </c>
      <c r="DI44" t="s">
        <v>156</v>
      </c>
      <c r="DJ44" t="s">
        <v>204</v>
      </c>
    </row>
    <row r="45" spans="1:114" hidden="1" x14ac:dyDescent="0.3">
      <c r="A45" t="s">
        <v>844</v>
      </c>
      <c r="B45" t="s">
        <v>879</v>
      </c>
      <c r="C45" t="s">
        <v>880</v>
      </c>
      <c r="D45" t="s">
        <v>559</v>
      </c>
      <c r="E45" t="s">
        <v>116</v>
      </c>
      <c r="F45" t="s">
        <v>117</v>
      </c>
      <c r="G45" t="s">
        <v>119</v>
      </c>
      <c r="H45" t="s">
        <v>119</v>
      </c>
      <c r="I45" t="s">
        <v>166</v>
      </c>
      <c r="J45" t="s">
        <v>121</v>
      </c>
      <c r="N45" t="s">
        <v>891</v>
      </c>
      <c r="O45" t="s">
        <v>116</v>
      </c>
      <c r="P45" t="s">
        <v>117</v>
      </c>
      <c r="Q45" t="s">
        <v>119</v>
      </c>
      <c r="R45" t="s">
        <v>119</v>
      </c>
      <c r="S45" t="s">
        <v>166</v>
      </c>
      <c r="T45" t="s">
        <v>116</v>
      </c>
      <c r="U45" t="s">
        <v>117</v>
      </c>
      <c r="V45" t="s">
        <v>119</v>
      </c>
      <c r="W45" t="s">
        <v>119</v>
      </c>
      <c r="X45" t="s">
        <v>166</v>
      </c>
      <c r="Y45" t="s">
        <v>116</v>
      </c>
      <c r="Z45" t="s">
        <v>188</v>
      </c>
      <c r="AA45" t="s">
        <v>125</v>
      </c>
      <c r="AB45" t="s">
        <v>239</v>
      </c>
      <c r="AC45" t="s">
        <v>265</v>
      </c>
      <c r="AD45" t="s">
        <v>126</v>
      </c>
      <c r="AE45" t="s">
        <v>127</v>
      </c>
      <c r="AF45" t="s">
        <v>136</v>
      </c>
      <c r="AG45" t="s">
        <v>129</v>
      </c>
      <c r="AH45" t="s">
        <v>130</v>
      </c>
      <c r="AI45" t="s">
        <v>131</v>
      </c>
      <c r="AJ45" t="s">
        <v>132</v>
      </c>
      <c r="AK45" t="s">
        <v>133</v>
      </c>
      <c r="AR45" t="s">
        <v>126</v>
      </c>
      <c r="AS45" t="s">
        <v>127</v>
      </c>
      <c r="AT45" t="s">
        <v>136</v>
      </c>
      <c r="AU45" t="s">
        <v>129</v>
      </c>
      <c r="AV45" t="s">
        <v>130</v>
      </c>
      <c r="AW45" t="s">
        <v>168</v>
      </c>
      <c r="AX45" t="s">
        <v>132</v>
      </c>
      <c r="AY45" t="s">
        <v>126</v>
      </c>
      <c r="AZ45" t="s">
        <v>127</v>
      </c>
      <c r="BA45" t="s">
        <v>136</v>
      </c>
      <c r="BB45" t="s">
        <v>129</v>
      </c>
      <c r="BC45" t="s">
        <v>130</v>
      </c>
      <c r="BD45" t="s">
        <v>168</v>
      </c>
      <c r="BE45" t="s">
        <v>132</v>
      </c>
      <c r="BF45" t="s">
        <v>133</v>
      </c>
      <c r="BM45" t="s">
        <v>132</v>
      </c>
      <c r="BN45" t="s">
        <v>132</v>
      </c>
      <c r="BO45" t="s">
        <v>139</v>
      </c>
      <c r="BP45" t="s">
        <v>139</v>
      </c>
      <c r="BQ45" t="s">
        <v>132</v>
      </c>
      <c r="BR45" t="s">
        <v>139</v>
      </c>
      <c r="BT45" t="s">
        <v>88</v>
      </c>
      <c r="BX45" t="s">
        <v>92</v>
      </c>
      <c r="CA45" t="s">
        <v>560</v>
      </c>
      <c r="CB45" t="s">
        <v>560</v>
      </c>
      <c r="CC45" t="s">
        <v>560</v>
      </c>
      <c r="CD45">
        <v>10</v>
      </c>
      <c r="CE45" t="s">
        <v>244</v>
      </c>
      <c r="CH45" t="s">
        <v>103</v>
      </c>
      <c r="CL45" t="s">
        <v>561</v>
      </c>
      <c r="CM45" t="s">
        <v>107</v>
      </c>
      <c r="CN45" t="s">
        <v>562</v>
      </c>
      <c r="CO45" t="s">
        <v>147</v>
      </c>
      <c r="CP45" t="s">
        <v>329</v>
      </c>
      <c r="CQ45">
        <v>7</v>
      </c>
      <c r="CR45" t="s">
        <v>109</v>
      </c>
      <c r="CS45" t="s">
        <v>563</v>
      </c>
      <c r="CT45" t="s">
        <v>181</v>
      </c>
      <c r="CU45" t="s">
        <v>151</v>
      </c>
      <c r="CV45" t="s">
        <v>156</v>
      </c>
      <c r="CX45" t="s">
        <v>139</v>
      </c>
      <c r="CY45" t="s">
        <v>153</v>
      </c>
      <c r="DA45" t="s">
        <v>322</v>
      </c>
      <c r="DC45" t="s">
        <v>156</v>
      </c>
      <c r="DD45" t="s">
        <v>157</v>
      </c>
      <c r="DF45" t="s">
        <v>156</v>
      </c>
      <c r="DG45" t="s">
        <v>93</v>
      </c>
      <c r="DH45" t="s">
        <v>564</v>
      </c>
      <c r="DI45" t="s">
        <v>156</v>
      </c>
      <c r="DJ45" t="s">
        <v>204</v>
      </c>
    </row>
    <row r="46" spans="1:114" x14ac:dyDescent="0.3">
      <c r="A46" t="s">
        <v>845</v>
      </c>
      <c r="B46" t="s">
        <v>877</v>
      </c>
      <c r="C46" t="s">
        <v>881</v>
      </c>
      <c r="D46" t="s">
        <v>566</v>
      </c>
      <c r="E46" t="s">
        <v>116</v>
      </c>
      <c r="F46" t="s">
        <v>117</v>
      </c>
      <c r="G46" t="s">
        <v>119</v>
      </c>
      <c r="H46" t="s">
        <v>119</v>
      </c>
      <c r="I46" t="s">
        <v>120</v>
      </c>
      <c r="J46" t="s">
        <v>116</v>
      </c>
      <c r="K46" t="s">
        <v>117</v>
      </c>
      <c r="L46" t="s">
        <v>119</v>
      </c>
      <c r="M46" t="s">
        <v>119</v>
      </c>
      <c r="N46" t="s">
        <v>120</v>
      </c>
      <c r="O46" t="s">
        <v>116</v>
      </c>
      <c r="P46" t="s">
        <v>117</v>
      </c>
      <c r="Q46" t="s">
        <v>118</v>
      </c>
      <c r="R46" t="s">
        <v>119</v>
      </c>
      <c r="S46" t="s">
        <v>120</v>
      </c>
      <c r="T46" t="s">
        <v>116</v>
      </c>
      <c r="U46" t="s">
        <v>117</v>
      </c>
      <c r="V46" t="s">
        <v>118</v>
      </c>
      <c r="W46" t="s">
        <v>119</v>
      </c>
      <c r="X46" t="s">
        <v>120</v>
      </c>
      <c r="Y46" t="s">
        <v>116</v>
      </c>
      <c r="Z46" t="s">
        <v>117</v>
      </c>
      <c r="AA46" t="s">
        <v>119</v>
      </c>
      <c r="AB46" t="s">
        <v>119</v>
      </c>
      <c r="AC46" t="s">
        <v>166</v>
      </c>
      <c r="AD46" t="s">
        <v>170</v>
      </c>
      <c r="AE46" t="s">
        <v>167</v>
      </c>
      <c r="AF46" t="s">
        <v>136</v>
      </c>
      <c r="AG46" t="s">
        <v>129</v>
      </c>
      <c r="AH46" t="s">
        <v>130</v>
      </c>
      <c r="AI46" t="s">
        <v>131</v>
      </c>
      <c r="AJ46" t="s">
        <v>169</v>
      </c>
      <c r="AK46" t="s">
        <v>126</v>
      </c>
      <c r="AL46" t="s">
        <v>167</v>
      </c>
      <c r="AM46" t="s">
        <v>136</v>
      </c>
      <c r="AN46" t="s">
        <v>129</v>
      </c>
      <c r="AO46" t="s">
        <v>130</v>
      </c>
      <c r="AP46" t="s">
        <v>131</v>
      </c>
      <c r="AQ46" t="s">
        <v>169</v>
      </c>
      <c r="AR46" t="s">
        <v>170</v>
      </c>
      <c r="AS46" t="s">
        <v>167</v>
      </c>
      <c r="AT46" t="s">
        <v>137</v>
      </c>
      <c r="AU46" t="s">
        <v>129</v>
      </c>
      <c r="AV46" t="s">
        <v>130</v>
      </c>
      <c r="AW46" t="s">
        <v>131</v>
      </c>
      <c r="AX46" t="s">
        <v>132</v>
      </c>
      <c r="AY46" t="s">
        <v>170</v>
      </c>
      <c r="AZ46" t="s">
        <v>167</v>
      </c>
      <c r="BA46" t="s">
        <v>137</v>
      </c>
      <c r="BB46" t="s">
        <v>129</v>
      </c>
      <c r="BC46" t="s">
        <v>130</v>
      </c>
      <c r="BD46" t="s">
        <v>131</v>
      </c>
      <c r="BE46" t="s">
        <v>132</v>
      </c>
      <c r="BF46" t="s">
        <v>136</v>
      </c>
      <c r="BG46" t="s">
        <v>167</v>
      </c>
      <c r="BH46" t="s">
        <v>137</v>
      </c>
      <c r="BI46" t="s">
        <v>129</v>
      </c>
      <c r="BJ46" t="s">
        <v>130</v>
      </c>
      <c r="BK46" t="s">
        <v>131</v>
      </c>
      <c r="BL46" t="s">
        <v>132</v>
      </c>
      <c r="BM46" t="s">
        <v>132</v>
      </c>
      <c r="BN46" t="s">
        <v>132</v>
      </c>
      <c r="BO46" t="s">
        <v>132</v>
      </c>
      <c r="BP46" t="s">
        <v>139</v>
      </c>
      <c r="BQ46" t="s">
        <v>139</v>
      </c>
      <c r="BR46" t="s">
        <v>139</v>
      </c>
      <c r="BT46" t="s">
        <v>88</v>
      </c>
      <c r="BU46" t="s">
        <v>89</v>
      </c>
      <c r="BV46" t="s">
        <v>90</v>
      </c>
      <c r="CA46" t="s">
        <v>567</v>
      </c>
      <c r="CB46" t="s">
        <v>568</v>
      </c>
      <c r="CC46" t="s">
        <v>569</v>
      </c>
      <c r="CD46">
        <v>40</v>
      </c>
      <c r="CE46" t="s">
        <v>143</v>
      </c>
      <c r="CK46" t="s">
        <v>570</v>
      </c>
      <c r="CL46" t="s">
        <v>571</v>
      </c>
      <c r="CM46" t="s">
        <v>146</v>
      </c>
      <c r="CO46" t="s">
        <v>358</v>
      </c>
      <c r="CQ46">
        <v>7</v>
      </c>
      <c r="CR46" t="s">
        <v>180</v>
      </c>
      <c r="CT46" t="s">
        <v>891</v>
      </c>
      <c r="CU46" t="s">
        <v>156</v>
      </c>
      <c r="CV46" t="s">
        <v>156</v>
      </c>
      <c r="CX46" t="s">
        <v>139</v>
      </c>
      <c r="CY46" t="s">
        <v>93</v>
      </c>
      <c r="CZ46" t="s">
        <v>572</v>
      </c>
      <c r="DA46" t="s">
        <v>322</v>
      </c>
      <c r="DB46" t="s">
        <v>572</v>
      </c>
      <c r="DC46" t="s">
        <v>233</v>
      </c>
      <c r="DD46" t="s">
        <v>157</v>
      </c>
      <c r="DE46" t="s">
        <v>573</v>
      </c>
      <c r="DF46" t="s">
        <v>156</v>
      </c>
      <c r="DG46" t="s">
        <v>93</v>
      </c>
      <c r="DH46" t="s">
        <v>433</v>
      </c>
      <c r="DI46" t="s">
        <v>156</v>
      </c>
      <c r="DJ46" t="s">
        <v>204</v>
      </c>
    </row>
    <row r="47" spans="1:114" hidden="1" x14ac:dyDescent="0.3">
      <c r="A47" t="s">
        <v>576</v>
      </c>
      <c r="B47" t="s">
        <v>877</v>
      </c>
      <c r="C47" t="s">
        <v>880</v>
      </c>
      <c r="D47" t="s">
        <v>577</v>
      </c>
      <c r="E47" t="s">
        <v>275</v>
      </c>
      <c r="F47" t="s">
        <v>188</v>
      </c>
      <c r="G47" t="s">
        <v>125</v>
      </c>
      <c r="H47" t="s">
        <v>239</v>
      </c>
      <c r="I47" t="s">
        <v>125</v>
      </c>
      <c r="J47" t="s">
        <v>275</v>
      </c>
      <c r="K47" t="s">
        <v>188</v>
      </c>
      <c r="L47" t="s">
        <v>125</v>
      </c>
      <c r="M47" t="s">
        <v>239</v>
      </c>
      <c r="N47" t="s">
        <v>125</v>
      </c>
      <c r="O47" t="s">
        <v>275</v>
      </c>
      <c r="P47" t="s">
        <v>188</v>
      </c>
      <c r="Q47" t="s">
        <v>125</v>
      </c>
      <c r="R47" t="s">
        <v>239</v>
      </c>
      <c r="S47" t="s">
        <v>125</v>
      </c>
      <c r="T47" t="s">
        <v>275</v>
      </c>
      <c r="U47" t="s">
        <v>188</v>
      </c>
      <c r="V47" t="s">
        <v>125</v>
      </c>
      <c r="W47" t="s">
        <v>239</v>
      </c>
      <c r="X47" t="s">
        <v>125</v>
      </c>
      <c r="Y47" t="s">
        <v>275</v>
      </c>
      <c r="Z47" t="s">
        <v>188</v>
      </c>
      <c r="AA47" t="s">
        <v>125</v>
      </c>
      <c r="AB47" t="s">
        <v>239</v>
      </c>
      <c r="AC47" t="s">
        <v>125</v>
      </c>
      <c r="AD47" t="s">
        <v>126</v>
      </c>
      <c r="AE47" t="s">
        <v>167</v>
      </c>
      <c r="AF47" t="s">
        <v>128</v>
      </c>
      <c r="AG47" t="s">
        <v>129</v>
      </c>
      <c r="AH47" t="s">
        <v>191</v>
      </c>
      <c r="AI47" t="s">
        <v>131</v>
      </c>
      <c r="AJ47" t="s">
        <v>132</v>
      </c>
      <c r="AR47" t="s">
        <v>170</v>
      </c>
      <c r="AS47" t="s">
        <v>167</v>
      </c>
      <c r="AT47" t="s">
        <v>136</v>
      </c>
      <c r="AU47" t="s">
        <v>129</v>
      </c>
      <c r="AV47" t="s">
        <v>191</v>
      </c>
      <c r="AW47" t="s">
        <v>131</v>
      </c>
      <c r="AX47" t="s">
        <v>132</v>
      </c>
      <c r="AY47" t="s">
        <v>170</v>
      </c>
      <c r="AZ47" t="s">
        <v>167</v>
      </c>
      <c r="BA47" t="s">
        <v>136</v>
      </c>
      <c r="BB47" t="s">
        <v>129</v>
      </c>
      <c r="BC47" t="s">
        <v>191</v>
      </c>
      <c r="BD47" t="s">
        <v>131</v>
      </c>
      <c r="BF47" t="s">
        <v>136</v>
      </c>
      <c r="BG47" t="s">
        <v>167</v>
      </c>
      <c r="BH47" t="s">
        <v>137</v>
      </c>
      <c r="BI47" t="s">
        <v>129</v>
      </c>
      <c r="BJ47" t="s">
        <v>192</v>
      </c>
      <c r="BK47" t="s">
        <v>131</v>
      </c>
      <c r="BL47" t="s">
        <v>132</v>
      </c>
      <c r="BM47" t="s">
        <v>140</v>
      </c>
      <c r="BN47" t="s">
        <v>139</v>
      </c>
      <c r="BO47" t="s">
        <v>132</v>
      </c>
      <c r="BP47" t="s">
        <v>139</v>
      </c>
      <c r="BQ47" t="s">
        <v>132</v>
      </c>
      <c r="BR47" t="s">
        <v>139</v>
      </c>
      <c r="BS47" t="s">
        <v>285</v>
      </c>
      <c r="BT47" t="s">
        <v>88</v>
      </c>
      <c r="BX47" t="s">
        <v>92</v>
      </c>
      <c r="CA47" t="s">
        <v>578</v>
      </c>
      <c r="CB47" t="s">
        <v>578</v>
      </c>
      <c r="CC47" t="s">
        <v>578</v>
      </c>
      <c r="CD47">
        <v>1</v>
      </c>
      <c r="CE47" t="s">
        <v>244</v>
      </c>
      <c r="CH47" t="s">
        <v>103</v>
      </c>
      <c r="CI47" t="s">
        <v>104</v>
      </c>
      <c r="CL47" t="s">
        <v>579</v>
      </c>
      <c r="CM47" t="s">
        <v>300</v>
      </c>
      <c r="CO47" t="s">
        <v>147</v>
      </c>
      <c r="CP47" t="s">
        <v>580</v>
      </c>
      <c r="CQ47">
        <v>5</v>
      </c>
      <c r="CR47" t="s">
        <v>109</v>
      </c>
      <c r="CS47" t="s">
        <v>581</v>
      </c>
      <c r="CT47" t="s">
        <v>181</v>
      </c>
      <c r="CU47" t="s">
        <v>151</v>
      </c>
      <c r="CV47" t="s">
        <v>151</v>
      </c>
      <c r="CX47" t="s">
        <v>152</v>
      </c>
      <c r="CY47" t="s">
        <v>153</v>
      </c>
      <c r="DA47" t="s">
        <v>154</v>
      </c>
      <c r="DC47" t="s">
        <v>156</v>
      </c>
      <c r="DD47" t="s">
        <v>157</v>
      </c>
      <c r="DE47" t="s">
        <v>582</v>
      </c>
      <c r="DF47" t="s">
        <v>156</v>
      </c>
      <c r="DG47" t="s">
        <v>93</v>
      </c>
      <c r="DH47" t="s">
        <v>583</v>
      </c>
      <c r="DI47" t="s">
        <v>156</v>
      </c>
      <c r="DJ47" t="s">
        <v>222</v>
      </c>
    </row>
    <row r="48" spans="1:114" hidden="1" x14ac:dyDescent="0.3">
      <c r="A48" t="s">
        <v>847</v>
      </c>
      <c r="B48" t="s">
        <v>877</v>
      </c>
      <c r="C48" t="s">
        <v>880</v>
      </c>
      <c r="D48" t="s">
        <v>587</v>
      </c>
      <c r="E48" t="s">
        <v>116</v>
      </c>
      <c r="F48" t="s">
        <v>117</v>
      </c>
      <c r="G48" t="s">
        <v>119</v>
      </c>
      <c r="H48" t="s">
        <v>119</v>
      </c>
      <c r="I48" t="s">
        <v>120</v>
      </c>
      <c r="J48" t="s">
        <v>121</v>
      </c>
      <c r="K48" t="s">
        <v>122</v>
      </c>
      <c r="L48" t="s">
        <v>122</v>
      </c>
      <c r="M48" t="s">
        <v>122</v>
      </c>
      <c r="N48" t="s">
        <v>122</v>
      </c>
      <c r="O48" t="s">
        <v>116</v>
      </c>
      <c r="P48" t="s">
        <v>117</v>
      </c>
      <c r="Q48" t="s">
        <v>119</v>
      </c>
      <c r="R48" t="s">
        <v>119</v>
      </c>
      <c r="S48" t="s">
        <v>166</v>
      </c>
      <c r="T48" t="s">
        <v>116</v>
      </c>
      <c r="U48" t="s">
        <v>117</v>
      </c>
      <c r="V48" t="s">
        <v>119</v>
      </c>
      <c r="W48" t="s">
        <v>119</v>
      </c>
      <c r="X48" t="s">
        <v>166</v>
      </c>
      <c r="Y48" t="s">
        <v>116</v>
      </c>
      <c r="Z48" t="s">
        <v>117</v>
      </c>
      <c r="AA48" t="s">
        <v>119</v>
      </c>
      <c r="AB48" t="s">
        <v>119</v>
      </c>
      <c r="AC48" t="s">
        <v>215</v>
      </c>
      <c r="AD48" t="s">
        <v>126</v>
      </c>
      <c r="AE48" t="s">
        <v>127</v>
      </c>
      <c r="AF48" t="s">
        <v>136</v>
      </c>
      <c r="AG48" t="s">
        <v>171</v>
      </c>
      <c r="AH48" t="s">
        <v>130</v>
      </c>
      <c r="AI48" t="s">
        <v>131</v>
      </c>
      <c r="AJ48" t="s">
        <v>132</v>
      </c>
      <c r="AR48" t="s">
        <v>126</v>
      </c>
      <c r="AS48" t="s">
        <v>127</v>
      </c>
      <c r="AT48" t="s">
        <v>136</v>
      </c>
      <c r="AU48" t="s">
        <v>171</v>
      </c>
      <c r="AV48" t="s">
        <v>130</v>
      </c>
      <c r="AW48" t="s">
        <v>131</v>
      </c>
      <c r="AX48" t="s">
        <v>132</v>
      </c>
      <c r="AY48" t="s">
        <v>170</v>
      </c>
      <c r="AZ48" t="s">
        <v>127</v>
      </c>
      <c r="BA48" t="s">
        <v>137</v>
      </c>
      <c r="BB48" t="s">
        <v>129</v>
      </c>
      <c r="BC48" t="s">
        <v>130</v>
      </c>
      <c r="BD48" t="s">
        <v>131</v>
      </c>
      <c r="BE48" t="s">
        <v>132</v>
      </c>
      <c r="BF48" t="s">
        <v>136</v>
      </c>
      <c r="BG48" t="s">
        <v>167</v>
      </c>
      <c r="BH48" t="s">
        <v>137</v>
      </c>
      <c r="BI48" t="s">
        <v>129</v>
      </c>
      <c r="BJ48" t="s">
        <v>138</v>
      </c>
      <c r="BK48" t="s">
        <v>193</v>
      </c>
      <c r="BL48" t="s">
        <v>132</v>
      </c>
      <c r="BM48" t="s">
        <v>139</v>
      </c>
      <c r="BN48" t="s">
        <v>139</v>
      </c>
      <c r="BO48" t="s">
        <v>132</v>
      </c>
      <c r="BP48" t="s">
        <v>139</v>
      </c>
      <c r="BQ48" t="s">
        <v>139</v>
      </c>
      <c r="BR48" t="s">
        <v>139</v>
      </c>
      <c r="BX48" t="s">
        <v>92</v>
      </c>
      <c r="CA48" t="s">
        <v>588</v>
      </c>
      <c r="CB48" t="s">
        <v>588</v>
      </c>
      <c r="CC48" t="s">
        <v>588</v>
      </c>
      <c r="CD48">
        <v>3</v>
      </c>
      <c r="CE48" t="s">
        <v>143</v>
      </c>
      <c r="CI48" t="s">
        <v>104</v>
      </c>
      <c r="CL48" t="s">
        <v>589</v>
      </c>
      <c r="CM48" t="s">
        <v>178</v>
      </c>
      <c r="CO48" t="s">
        <v>147</v>
      </c>
      <c r="CP48" t="s">
        <v>590</v>
      </c>
      <c r="CQ48">
        <v>6</v>
      </c>
      <c r="CR48" t="s">
        <v>109</v>
      </c>
      <c r="CS48" t="s">
        <v>466</v>
      </c>
      <c r="CT48" t="s">
        <v>181</v>
      </c>
      <c r="CU48" t="s">
        <v>156</v>
      </c>
      <c r="CV48" t="s">
        <v>156</v>
      </c>
      <c r="CW48" t="s">
        <v>591</v>
      </c>
      <c r="CX48" t="s">
        <v>152</v>
      </c>
      <c r="CY48" t="s">
        <v>153</v>
      </c>
      <c r="DA48" t="s">
        <v>151</v>
      </c>
      <c r="DC48" t="s">
        <v>156</v>
      </c>
      <c r="DD48" t="s">
        <v>157</v>
      </c>
      <c r="DF48" t="s">
        <v>156</v>
      </c>
      <c r="DG48" t="s">
        <v>93</v>
      </c>
      <c r="DH48" t="s">
        <v>592</v>
      </c>
      <c r="DI48" t="s">
        <v>156</v>
      </c>
      <c r="DJ48" t="s">
        <v>204</v>
      </c>
    </row>
    <row r="49" spans="1:114" hidden="1" x14ac:dyDescent="0.3">
      <c r="A49" t="s">
        <v>848</v>
      </c>
      <c r="B49" t="s">
        <v>878</v>
      </c>
      <c r="C49" t="s">
        <v>880</v>
      </c>
      <c r="D49" t="s">
        <v>594</v>
      </c>
      <c r="E49" t="s">
        <v>116</v>
      </c>
      <c r="F49" t="s">
        <v>117</v>
      </c>
      <c r="G49" t="s">
        <v>118</v>
      </c>
      <c r="H49" t="s">
        <v>119</v>
      </c>
      <c r="I49" t="s">
        <v>216</v>
      </c>
      <c r="J49" t="s">
        <v>121</v>
      </c>
      <c r="K49" t="s">
        <v>122</v>
      </c>
      <c r="L49" t="s">
        <v>122</v>
      </c>
      <c r="M49" t="s">
        <v>122</v>
      </c>
      <c r="N49" t="s">
        <v>122</v>
      </c>
      <c r="O49" t="s">
        <v>116</v>
      </c>
      <c r="P49" t="s">
        <v>117</v>
      </c>
      <c r="Q49" t="s">
        <v>118</v>
      </c>
      <c r="R49" t="s">
        <v>119</v>
      </c>
      <c r="S49" t="s">
        <v>216</v>
      </c>
      <c r="T49" t="s">
        <v>116</v>
      </c>
      <c r="U49" t="s">
        <v>117</v>
      </c>
      <c r="V49" t="s">
        <v>119</v>
      </c>
      <c r="W49" t="s">
        <v>119</v>
      </c>
      <c r="X49" t="s">
        <v>216</v>
      </c>
      <c r="Y49" t="s">
        <v>116</v>
      </c>
      <c r="Z49" t="s">
        <v>117</v>
      </c>
      <c r="AA49" t="s">
        <v>119</v>
      </c>
      <c r="AB49" t="s">
        <v>239</v>
      </c>
      <c r="AC49" t="s">
        <v>265</v>
      </c>
      <c r="AD49" t="s">
        <v>170</v>
      </c>
      <c r="AE49" t="s">
        <v>127</v>
      </c>
      <c r="AF49" t="s">
        <v>137</v>
      </c>
      <c r="AG49" t="s">
        <v>171</v>
      </c>
      <c r="AH49" t="s">
        <v>130</v>
      </c>
      <c r="AI49" t="s">
        <v>168</v>
      </c>
      <c r="AJ49" t="s">
        <v>132</v>
      </c>
      <c r="AR49" t="s">
        <v>170</v>
      </c>
      <c r="AS49" t="s">
        <v>127</v>
      </c>
      <c r="AT49" t="s">
        <v>137</v>
      </c>
      <c r="AU49" t="s">
        <v>171</v>
      </c>
      <c r="AV49" t="s">
        <v>130</v>
      </c>
      <c r="AW49" t="s">
        <v>131</v>
      </c>
      <c r="AX49" t="s">
        <v>132</v>
      </c>
      <c r="AY49" t="s">
        <v>170</v>
      </c>
      <c r="AZ49" t="s">
        <v>127</v>
      </c>
      <c r="BA49" t="s">
        <v>137</v>
      </c>
      <c r="BB49" t="s">
        <v>171</v>
      </c>
      <c r="BC49" t="s">
        <v>130</v>
      </c>
      <c r="BD49" t="s">
        <v>168</v>
      </c>
      <c r="BE49" t="s">
        <v>132</v>
      </c>
      <c r="BF49" t="s">
        <v>136</v>
      </c>
      <c r="BG49" t="s">
        <v>167</v>
      </c>
      <c r="BH49" t="s">
        <v>137</v>
      </c>
      <c r="BI49" t="s">
        <v>129</v>
      </c>
      <c r="BJ49" t="s">
        <v>192</v>
      </c>
      <c r="BK49" t="s">
        <v>131</v>
      </c>
      <c r="BL49" t="s">
        <v>132</v>
      </c>
      <c r="BM49" t="s">
        <v>135</v>
      </c>
      <c r="BN49" t="s">
        <v>135</v>
      </c>
      <c r="BO49" t="s">
        <v>140</v>
      </c>
      <c r="BP49" t="s">
        <v>132</v>
      </c>
      <c r="BQ49" t="s">
        <v>140</v>
      </c>
      <c r="BR49" t="s">
        <v>139</v>
      </c>
      <c r="BT49" t="s">
        <v>88</v>
      </c>
      <c r="BV49" t="s">
        <v>90</v>
      </c>
      <c r="BX49" t="s">
        <v>92</v>
      </c>
      <c r="CA49" t="s">
        <v>595</v>
      </c>
      <c r="CD49">
        <v>3</v>
      </c>
      <c r="CE49" t="s">
        <v>244</v>
      </c>
      <c r="CG49" t="s">
        <v>102</v>
      </c>
      <c r="CH49" t="s">
        <v>103</v>
      </c>
      <c r="CI49" t="s">
        <v>104</v>
      </c>
      <c r="CJ49" t="s">
        <v>105</v>
      </c>
      <c r="CL49" t="s">
        <v>596</v>
      </c>
      <c r="CM49" t="s">
        <v>107</v>
      </c>
      <c r="CN49" t="s">
        <v>597</v>
      </c>
      <c r="CO49" t="s">
        <v>147</v>
      </c>
      <c r="CP49" t="s">
        <v>598</v>
      </c>
      <c r="CQ49">
        <v>6</v>
      </c>
      <c r="CR49" t="s">
        <v>109</v>
      </c>
      <c r="CS49" t="s">
        <v>599</v>
      </c>
      <c r="CT49" t="s">
        <v>181</v>
      </c>
      <c r="CU49" t="s">
        <v>151</v>
      </c>
      <c r="CV49" t="s">
        <v>156</v>
      </c>
      <c r="CX49" t="s">
        <v>152</v>
      </c>
      <c r="CY49" t="s">
        <v>93</v>
      </c>
      <c r="CZ49" t="s">
        <v>600</v>
      </c>
      <c r="DA49" t="s">
        <v>151</v>
      </c>
      <c r="DC49" t="s">
        <v>233</v>
      </c>
      <c r="DD49" t="s">
        <v>157</v>
      </c>
      <c r="DE49" t="s">
        <v>601</v>
      </c>
      <c r="DF49" t="s">
        <v>156</v>
      </c>
      <c r="DG49" t="s">
        <v>93</v>
      </c>
      <c r="DH49" t="s">
        <v>323</v>
      </c>
      <c r="DI49" t="s">
        <v>156</v>
      </c>
      <c r="DJ49" t="s">
        <v>160</v>
      </c>
    </row>
    <row r="50" spans="1:114" hidden="1" x14ac:dyDescent="0.3">
      <c r="A50" t="s">
        <v>849</v>
      </c>
      <c r="B50" t="s">
        <v>879</v>
      </c>
      <c r="C50" t="s">
        <v>880</v>
      </c>
      <c r="D50" t="s">
        <v>603</v>
      </c>
      <c r="E50" t="s">
        <v>116</v>
      </c>
      <c r="F50" t="s">
        <v>188</v>
      </c>
      <c r="G50" t="s">
        <v>119</v>
      </c>
      <c r="H50" t="s">
        <v>119</v>
      </c>
      <c r="I50" t="s">
        <v>265</v>
      </c>
      <c r="J50" t="s">
        <v>121</v>
      </c>
      <c r="K50" t="s">
        <v>122</v>
      </c>
      <c r="L50" t="s">
        <v>122</v>
      </c>
      <c r="M50" t="s">
        <v>122</v>
      </c>
      <c r="N50" t="s">
        <v>122</v>
      </c>
      <c r="O50" t="s">
        <v>116</v>
      </c>
      <c r="P50" t="s">
        <v>188</v>
      </c>
      <c r="Q50" t="s">
        <v>119</v>
      </c>
      <c r="R50" t="s">
        <v>119</v>
      </c>
      <c r="S50" t="s">
        <v>215</v>
      </c>
      <c r="T50" t="s">
        <v>116</v>
      </c>
      <c r="U50" t="s">
        <v>188</v>
      </c>
      <c r="V50" t="s">
        <v>119</v>
      </c>
      <c r="W50" t="s">
        <v>119</v>
      </c>
      <c r="X50" t="s">
        <v>215</v>
      </c>
      <c r="Y50" t="s">
        <v>121</v>
      </c>
      <c r="Z50" t="s">
        <v>122</v>
      </c>
      <c r="AA50" t="s">
        <v>122</v>
      </c>
      <c r="AB50" t="s">
        <v>122</v>
      </c>
      <c r="AC50" t="s">
        <v>122</v>
      </c>
      <c r="AD50" t="s">
        <v>126</v>
      </c>
      <c r="AE50" t="s">
        <v>127</v>
      </c>
      <c r="AF50" t="s">
        <v>128</v>
      </c>
      <c r="AG50" t="s">
        <v>171</v>
      </c>
      <c r="AH50" t="s">
        <v>130</v>
      </c>
      <c r="AI50" t="s">
        <v>168</v>
      </c>
      <c r="AJ50" t="s">
        <v>132</v>
      </c>
      <c r="AR50" t="s">
        <v>126</v>
      </c>
      <c r="AS50" t="s">
        <v>127</v>
      </c>
      <c r="AT50" t="s">
        <v>128</v>
      </c>
      <c r="AU50" t="s">
        <v>171</v>
      </c>
      <c r="AV50" t="s">
        <v>130</v>
      </c>
      <c r="AW50" t="s">
        <v>168</v>
      </c>
      <c r="AX50" t="s">
        <v>132</v>
      </c>
      <c r="AY50" t="s">
        <v>126</v>
      </c>
      <c r="AZ50" t="s">
        <v>127</v>
      </c>
      <c r="BA50" t="s">
        <v>128</v>
      </c>
      <c r="BB50" t="s">
        <v>171</v>
      </c>
      <c r="BC50" t="s">
        <v>130</v>
      </c>
      <c r="BD50" t="s">
        <v>168</v>
      </c>
      <c r="BE50" t="s">
        <v>132</v>
      </c>
      <c r="BM50" t="s">
        <v>139</v>
      </c>
      <c r="BN50" t="s">
        <v>139</v>
      </c>
      <c r="BO50" t="s">
        <v>139</v>
      </c>
      <c r="BP50" t="s">
        <v>139</v>
      </c>
      <c r="BQ50" t="s">
        <v>132</v>
      </c>
      <c r="BR50" t="s">
        <v>139</v>
      </c>
      <c r="BT50" t="s">
        <v>88</v>
      </c>
      <c r="BX50" t="s">
        <v>92</v>
      </c>
      <c r="BY50" t="s">
        <v>95</v>
      </c>
      <c r="CA50" t="s">
        <v>604</v>
      </c>
      <c r="CB50" t="s">
        <v>604</v>
      </c>
      <c r="CC50" t="s">
        <v>605</v>
      </c>
      <c r="CD50">
        <v>0</v>
      </c>
      <c r="CE50" t="s">
        <v>143</v>
      </c>
      <c r="CH50" t="s">
        <v>103</v>
      </c>
      <c r="CI50" t="s">
        <v>104</v>
      </c>
      <c r="CL50" t="s">
        <v>606</v>
      </c>
      <c r="CM50" t="s">
        <v>107</v>
      </c>
      <c r="CN50" t="s">
        <v>607</v>
      </c>
      <c r="CO50" t="s">
        <v>147</v>
      </c>
      <c r="CP50" t="s">
        <v>608</v>
      </c>
      <c r="CQ50">
        <v>5</v>
      </c>
      <c r="CR50" t="s">
        <v>109</v>
      </c>
      <c r="CS50" t="s">
        <v>609</v>
      </c>
      <c r="CT50" t="s">
        <v>181</v>
      </c>
      <c r="CU50" t="s">
        <v>151</v>
      </c>
      <c r="CV50" t="s">
        <v>156</v>
      </c>
      <c r="CX50" t="s">
        <v>139</v>
      </c>
      <c r="CY50" t="s">
        <v>93</v>
      </c>
      <c r="CZ50" t="s">
        <v>610</v>
      </c>
      <c r="DA50" t="s">
        <v>151</v>
      </c>
      <c r="DC50" t="s">
        <v>156</v>
      </c>
      <c r="DD50" t="s">
        <v>151</v>
      </c>
      <c r="DF50" t="s">
        <v>156</v>
      </c>
      <c r="DG50" t="s">
        <v>93</v>
      </c>
      <c r="DH50" t="s">
        <v>279</v>
      </c>
      <c r="DI50" t="s">
        <v>156</v>
      </c>
      <c r="DJ50" t="s">
        <v>222</v>
      </c>
    </row>
    <row r="51" spans="1:114" hidden="1" x14ac:dyDescent="0.3">
      <c r="A51" t="s">
        <v>850</v>
      </c>
      <c r="B51" t="s">
        <v>879</v>
      </c>
      <c r="C51" t="s">
        <v>880</v>
      </c>
      <c r="D51" t="s">
        <v>612</v>
      </c>
      <c r="E51" t="s">
        <v>116</v>
      </c>
      <c r="F51" t="s">
        <v>117</v>
      </c>
      <c r="G51" t="s">
        <v>119</v>
      </c>
      <c r="H51" t="s">
        <v>119</v>
      </c>
      <c r="I51" t="s">
        <v>215</v>
      </c>
      <c r="J51" t="s">
        <v>121</v>
      </c>
      <c r="K51" t="s">
        <v>122</v>
      </c>
      <c r="L51" t="s">
        <v>122</v>
      </c>
      <c r="M51" t="s">
        <v>122</v>
      </c>
      <c r="N51" t="s">
        <v>122</v>
      </c>
      <c r="O51" t="s">
        <v>116</v>
      </c>
      <c r="P51" t="s">
        <v>117</v>
      </c>
      <c r="Q51" t="s">
        <v>119</v>
      </c>
      <c r="R51" t="s">
        <v>119</v>
      </c>
      <c r="S51" t="s">
        <v>215</v>
      </c>
      <c r="T51" t="s">
        <v>116</v>
      </c>
      <c r="U51" t="s">
        <v>117</v>
      </c>
      <c r="V51" t="s">
        <v>119</v>
      </c>
      <c r="W51" t="s">
        <v>119</v>
      </c>
      <c r="X51" t="s">
        <v>216</v>
      </c>
      <c r="Y51" t="s">
        <v>116</v>
      </c>
      <c r="Z51" t="s">
        <v>117</v>
      </c>
      <c r="AA51" t="s">
        <v>119</v>
      </c>
      <c r="AB51" t="s">
        <v>119</v>
      </c>
      <c r="AC51" t="s">
        <v>215</v>
      </c>
      <c r="AD51" t="s">
        <v>126</v>
      </c>
      <c r="AE51" t="s">
        <v>167</v>
      </c>
      <c r="AF51" t="s">
        <v>136</v>
      </c>
      <c r="AG51" t="s">
        <v>129</v>
      </c>
      <c r="AH51" t="s">
        <v>130</v>
      </c>
      <c r="AI51" t="s">
        <v>131</v>
      </c>
      <c r="AJ51" t="s">
        <v>135</v>
      </c>
      <c r="AK51" t="s">
        <v>133</v>
      </c>
      <c r="AL51" t="s">
        <v>134</v>
      </c>
      <c r="AM51" t="s">
        <v>121</v>
      </c>
      <c r="AN51" t="s">
        <v>133</v>
      </c>
      <c r="AO51" t="s">
        <v>133</v>
      </c>
      <c r="AP51" t="s">
        <v>133</v>
      </c>
      <c r="AQ51" t="s">
        <v>133</v>
      </c>
      <c r="AR51" t="s">
        <v>126</v>
      </c>
      <c r="AS51" t="s">
        <v>167</v>
      </c>
      <c r="AT51" t="s">
        <v>136</v>
      </c>
      <c r="AU51" t="s">
        <v>129</v>
      </c>
      <c r="AV51" t="s">
        <v>130</v>
      </c>
      <c r="AW51" t="s">
        <v>131</v>
      </c>
      <c r="AX51" t="s">
        <v>135</v>
      </c>
      <c r="AY51" t="s">
        <v>170</v>
      </c>
      <c r="AZ51" t="s">
        <v>167</v>
      </c>
      <c r="BA51" t="s">
        <v>136</v>
      </c>
      <c r="BB51" t="s">
        <v>129</v>
      </c>
      <c r="BC51" t="s">
        <v>130</v>
      </c>
      <c r="BD51" t="s">
        <v>131</v>
      </c>
      <c r="BE51" t="s">
        <v>135</v>
      </c>
      <c r="BF51" t="s">
        <v>136</v>
      </c>
      <c r="BG51" t="s">
        <v>167</v>
      </c>
      <c r="BH51" t="s">
        <v>137</v>
      </c>
      <c r="BI51" t="s">
        <v>129</v>
      </c>
      <c r="BJ51" t="s">
        <v>192</v>
      </c>
      <c r="BK51" t="s">
        <v>193</v>
      </c>
      <c r="BL51" t="s">
        <v>135</v>
      </c>
      <c r="BM51" t="s">
        <v>132</v>
      </c>
      <c r="BN51" t="s">
        <v>139</v>
      </c>
      <c r="BO51" t="s">
        <v>135</v>
      </c>
      <c r="BP51" t="s">
        <v>132</v>
      </c>
      <c r="BQ51" t="s">
        <v>132</v>
      </c>
      <c r="BR51" t="s">
        <v>139</v>
      </c>
      <c r="BS51" t="s">
        <v>613</v>
      </c>
      <c r="BV51" t="s">
        <v>90</v>
      </c>
      <c r="CA51" t="s">
        <v>614</v>
      </c>
      <c r="CB51" t="s">
        <v>613</v>
      </c>
      <c r="CC51" t="s">
        <v>613</v>
      </c>
      <c r="CD51">
        <v>6</v>
      </c>
      <c r="CE51" t="s">
        <v>143</v>
      </c>
      <c r="CF51" t="s">
        <v>101</v>
      </c>
      <c r="CG51" t="s">
        <v>102</v>
      </c>
      <c r="CL51" t="s">
        <v>615</v>
      </c>
      <c r="CM51" t="s">
        <v>300</v>
      </c>
      <c r="CO51" t="s">
        <v>147</v>
      </c>
      <c r="CP51" t="s">
        <v>616</v>
      </c>
      <c r="CQ51">
        <v>9</v>
      </c>
      <c r="CR51" t="s">
        <v>109</v>
      </c>
      <c r="CS51" t="s">
        <v>617</v>
      </c>
      <c r="CT51" t="s">
        <v>181</v>
      </c>
      <c r="CU51" t="s">
        <v>151</v>
      </c>
      <c r="CV51" t="s">
        <v>230</v>
      </c>
      <c r="CW51" t="s">
        <v>618</v>
      </c>
      <c r="CX51" t="s">
        <v>152</v>
      </c>
      <c r="CY51" t="s">
        <v>93</v>
      </c>
      <c r="CZ51" t="s">
        <v>619</v>
      </c>
      <c r="DA51" t="s">
        <v>151</v>
      </c>
      <c r="DC51" t="s">
        <v>156</v>
      </c>
      <c r="DD51" t="s">
        <v>151</v>
      </c>
      <c r="DF51" t="s">
        <v>156</v>
      </c>
      <c r="DG51" t="s">
        <v>93</v>
      </c>
      <c r="DH51" t="s">
        <v>349</v>
      </c>
      <c r="DI51" t="s">
        <v>151</v>
      </c>
      <c r="DJ51" t="s">
        <v>160</v>
      </c>
    </row>
    <row r="52" spans="1:114" x14ac:dyDescent="0.3">
      <c r="A52" t="s">
        <v>851</v>
      </c>
      <c r="B52" t="s">
        <v>878</v>
      </c>
      <c r="C52" t="s">
        <v>880</v>
      </c>
      <c r="D52" t="s">
        <v>621</v>
      </c>
      <c r="E52" t="s">
        <v>116</v>
      </c>
      <c r="F52" t="s">
        <v>124</v>
      </c>
      <c r="G52" t="s">
        <v>125</v>
      </c>
      <c r="H52" t="s">
        <v>239</v>
      </c>
      <c r="I52" t="s">
        <v>265</v>
      </c>
      <c r="J52" t="s">
        <v>121</v>
      </c>
      <c r="K52" t="s">
        <v>122</v>
      </c>
      <c r="L52" t="s">
        <v>122</v>
      </c>
      <c r="M52" t="s">
        <v>122</v>
      </c>
      <c r="N52" t="s">
        <v>122</v>
      </c>
      <c r="O52" t="s">
        <v>116</v>
      </c>
      <c r="P52" t="s">
        <v>124</v>
      </c>
      <c r="Q52" t="s">
        <v>125</v>
      </c>
      <c r="R52" t="s">
        <v>239</v>
      </c>
      <c r="S52" t="s">
        <v>265</v>
      </c>
      <c r="T52" t="s">
        <v>121</v>
      </c>
      <c r="U52" t="s">
        <v>122</v>
      </c>
      <c r="V52" t="s">
        <v>122</v>
      </c>
      <c r="W52" t="s">
        <v>122</v>
      </c>
      <c r="X52" t="s">
        <v>122</v>
      </c>
      <c r="Y52" t="s">
        <v>121</v>
      </c>
      <c r="Z52" t="s">
        <v>122</v>
      </c>
      <c r="AA52" t="s">
        <v>122</v>
      </c>
      <c r="AB52" t="s">
        <v>122</v>
      </c>
      <c r="AC52" t="s">
        <v>122</v>
      </c>
      <c r="AD52" t="s">
        <v>126</v>
      </c>
      <c r="AE52" t="s">
        <v>127</v>
      </c>
      <c r="AF52" t="s">
        <v>128</v>
      </c>
      <c r="AG52" t="s">
        <v>171</v>
      </c>
      <c r="AH52" t="s">
        <v>130</v>
      </c>
      <c r="AI52" t="s">
        <v>131</v>
      </c>
      <c r="AJ52" t="s">
        <v>132</v>
      </c>
      <c r="AK52" t="s">
        <v>136</v>
      </c>
      <c r="AL52" t="s">
        <v>172</v>
      </c>
      <c r="AM52" t="s">
        <v>137</v>
      </c>
      <c r="AN52" t="s">
        <v>129</v>
      </c>
      <c r="AO52" t="s">
        <v>138</v>
      </c>
      <c r="AP52" t="s">
        <v>193</v>
      </c>
      <c r="AQ52" t="s">
        <v>169</v>
      </c>
      <c r="AR52" t="s">
        <v>126</v>
      </c>
      <c r="AS52" t="s">
        <v>127</v>
      </c>
      <c r="AT52" t="s">
        <v>128</v>
      </c>
      <c r="AU52" t="s">
        <v>171</v>
      </c>
      <c r="AV52" t="s">
        <v>130</v>
      </c>
      <c r="AW52" t="s">
        <v>131</v>
      </c>
      <c r="AX52" t="s">
        <v>132</v>
      </c>
      <c r="AY52" t="s">
        <v>136</v>
      </c>
      <c r="AZ52" t="s">
        <v>172</v>
      </c>
      <c r="BA52" t="s">
        <v>137</v>
      </c>
      <c r="BB52" t="s">
        <v>129</v>
      </c>
      <c r="BC52" t="s">
        <v>138</v>
      </c>
      <c r="BD52" t="s">
        <v>193</v>
      </c>
      <c r="BE52" t="s">
        <v>169</v>
      </c>
      <c r="BF52" t="s">
        <v>136</v>
      </c>
      <c r="BG52" t="s">
        <v>172</v>
      </c>
      <c r="BH52" t="s">
        <v>137</v>
      </c>
      <c r="BI52" t="s">
        <v>129</v>
      </c>
      <c r="BJ52" t="s">
        <v>138</v>
      </c>
      <c r="BK52" t="s">
        <v>193</v>
      </c>
      <c r="BL52" t="s">
        <v>169</v>
      </c>
      <c r="BM52" t="s">
        <v>132</v>
      </c>
      <c r="BN52" t="s">
        <v>139</v>
      </c>
      <c r="BO52" t="s">
        <v>139</v>
      </c>
      <c r="BP52" t="s">
        <v>139</v>
      </c>
      <c r="BQ52" t="s">
        <v>135</v>
      </c>
      <c r="BR52" t="s">
        <v>139</v>
      </c>
      <c r="BX52" t="s">
        <v>92</v>
      </c>
      <c r="CA52" t="s">
        <v>622</v>
      </c>
      <c r="CB52" t="s">
        <v>623</v>
      </c>
      <c r="CC52" t="s">
        <v>624</v>
      </c>
      <c r="CD52">
        <v>0</v>
      </c>
      <c r="CE52" t="s">
        <v>176</v>
      </c>
      <c r="CH52" t="s">
        <v>103</v>
      </c>
      <c r="CI52" t="s">
        <v>104</v>
      </c>
      <c r="CJ52" t="s">
        <v>105</v>
      </c>
      <c r="CL52" t="s">
        <v>625</v>
      </c>
      <c r="CM52" t="s">
        <v>198</v>
      </c>
      <c r="CO52" t="s">
        <v>147</v>
      </c>
      <c r="CP52" t="s">
        <v>626</v>
      </c>
      <c r="CQ52">
        <v>7</v>
      </c>
      <c r="CR52" t="s">
        <v>180</v>
      </c>
      <c r="CT52" t="s">
        <v>181</v>
      </c>
      <c r="CU52" t="s">
        <v>156</v>
      </c>
      <c r="CV52" t="s">
        <v>156</v>
      </c>
      <c r="CX52" t="s">
        <v>139</v>
      </c>
      <c r="CY52" t="s">
        <v>93</v>
      </c>
      <c r="CZ52" t="s">
        <v>627</v>
      </c>
      <c r="DA52" t="s">
        <v>154</v>
      </c>
      <c r="DB52" t="s">
        <v>628</v>
      </c>
      <c r="DC52" t="s">
        <v>156</v>
      </c>
      <c r="DD52" t="s">
        <v>151</v>
      </c>
      <c r="DF52" t="s">
        <v>156</v>
      </c>
      <c r="DG52" t="s">
        <v>93</v>
      </c>
      <c r="DH52" t="s">
        <v>629</v>
      </c>
      <c r="DI52" t="s">
        <v>156</v>
      </c>
      <c r="DJ52" t="s">
        <v>204</v>
      </c>
    </row>
    <row r="53" spans="1:114" x14ac:dyDescent="0.3">
      <c r="A53" t="s">
        <v>852</v>
      </c>
      <c r="B53" t="s">
        <v>877</v>
      </c>
      <c r="C53" t="s">
        <v>880</v>
      </c>
      <c r="D53" t="s">
        <v>631</v>
      </c>
      <c r="E53" t="s">
        <v>116</v>
      </c>
      <c r="F53" t="s">
        <v>117</v>
      </c>
      <c r="G53" t="s">
        <v>119</v>
      </c>
      <c r="H53" t="s">
        <v>119</v>
      </c>
      <c r="I53" t="s">
        <v>166</v>
      </c>
      <c r="J53" t="s">
        <v>121</v>
      </c>
      <c r="K53" t="s">
        <v>122</v>
      </c>
      <c r="L53" t="s">
        <v>122</v>
      </c>
      <c r="M53" t="s">
        <v>122</v>
      </c>
      <c r="N53" t="s">
        <v>122</v>
      </c>
      <c r="O53" t="s">
        <v>116</v>
      </c>
      <c r="P53" t="s">
        <v>117</v>
      </c>
      <c r="Q53" t="s">
        <v>119</v>
      </c>
      <c r="R53" t="s">
        <v>119</v>
      </c>
      <c r="S53" t="s">
        <v>166</v>
      </c>
      <c r="T53" t="s">
        <v>116</v>
      </c>
      <c r="U53" t="s">
        <v>117</v>
      </c>
      <c r="V53" t="s">
        <v>119</v>
      </c>
      <c r="W53" t="s">
        <v>119</v>
      </c>
      <c r="X53" t="s">
        <v>166</v>
      </c>
      <c r="Y53" t="s">
        <v>116</v>
      </c>
      <c r="Z53" t="s">
        <v>117</v>
      </c>
      <c r="AA53" t="s">
        <v>119</v>
      </c>
      <c r="AB53" t="s">
        <v>119</v>
      </c>
      <c r="AC53" t="s">
        <v>166</v>
      </c>
      <c r="AD53" t="s">
        <v>170</v>
      </c>
      <c r="AE53" t="s">
        <v>167</v>
      </c>
      <c r="AF53" t="s">
        <v>137</v>
      </c>
      <c r="AG53" t="s">
        <v>129</v>
      </c>
      <c r="AH53" t="s">
        <v>130</v>
      </c>
      <c r="AI53" t="s">
        <v>193</v>
      </c>
      <c r="AJ53" t="s">
        <v>132</v>
      </c>
      <c r="AR53" t="s">
        <v>170</v>
      </c>
      <c r="AS53" t="s">
        <v>167</v>
      </c>
      <c r="AT53" t="s">
        <v>137</v>
      </c>
      <c r="AU53" t="s">
        <v>129</v>
      </c>
      <c r="AV53" t="s">
        <v>130</v>
      </c>
      <c r="AW53" t="s">
        <v>193</v>
      </c>
      <c r="AX53" t="s">
        <v>132</v>
      </c>
      <c r="AY53" t="s">
        <v>170</v>
      </c>
      <c r="AZ53" t="s">
        <v>167</v>
      </c>
      <c r="BA53" t="s">
        <v>137</v>
      </c>
      <c r="BB53" t="s">
        <v>129</v>
      </c>
      <c r="BC53" t="s">
        <v>130</v>
      </c>
      <c r="BD53" t="s">
        <v>193</v>
      </c>
      <c r="BE53" t="s">
        <v>132</v>
      </c>
      <c r="BF53" t="s">
        <v>136</v>
      </c>
      <c r="BG53" t="s">
        <v>167</v>
      </c>
      <c r="BH53" t="s">
        <v>137</v>
      </c>
      <c r="BI53" t="s">
        <v>129</v>
      </c>
      <c r="BJ53" t="s">
        <v>192</v>
      </c>
      <c r="BK53" t="s">
        <v>193</v>
      </c>
      <c r="BL53" t="s">
        <v>169</v>
      </c>
      <c r="BM53" t="s">
        <v>139</v>
      </c>
      <c r="BN53" t="s">
        <v>139</v>
      </c>
      <c r="BO53" t="s">
        <v>139</v>
      </c>
      <c r="BP53" t="s">
        <v>132</v>
      </c>
      <c r="BQ53" t="s">
        <v>140</v>
      </c>
      <c r="BR53" t="s">
        <v>140</v>
      </c>
      <c r="BS53" t="s">
        <v>632</v>
      </c>
      <c r="BW53" t="s">
        <v>91</v>
      </c>
      <c r="CA53" t="s">
        <v>633</v>
      </c>
      <c r="CB53" t="s">
        <v>634</v>
      </c>
      <c r="CC53" t="s">
        <v>635</v>
      </c>
      <c r="CD53">
        <v>1</v>
      </c>
      <c r="CE53" t="s">
        <v>143</v>
      </c>
      <c r="CH53" t="s">
        <v>103</v>
      </c>
      <c r="CJ53" t="s">
        <v>105</v>
      </c>
      <c r="CL53" t="s">
        <v>636</v>
      </c>
      <c r="CM53" t="s">
        <v>178</v>
      </c>
      <c r="CO53" t="s">
        <v>247</v>
      </c>
      <c r="CQ53">
        <v>6</v>
      </c>
      <c r="CR53" t="s">
        <v>180</v>
      </c>
      <c r="CT53" t="s">
        <v>181</v>
      </c>
      <c r="CU53" t="s">
        <v>151</v>
      </c>
      <c r="CV53" t="s">
        <v>230</v>
      </c>
      <c r="CW53" t="s">
        <v>637</v>
      </c>
      <c r="CX53" t="s">
        <v>139</v>
      </c>
      <c r="CY53" t="s">
        <v>93</v>
      </c>
      <c r="CZ53" t="s">
        <v>638</v>
      </c>
      <c r="DA53" t="s">
        <v>151</v>
      </c>
      <c r="DC53" t="s">
        <v>233</v>
      </c>
      <c r="DD53" t="s">
        <v>151</v>
      </c>
      <c r="DF53" t="s">
        <v>156</v>
      </c>
      <c r="DG53" t="s">
        <v>93</v>
      </c>
      <c r="DH53" t="s">
        <v>639</v>
      </c>
      <c r="DI53" t="s">
        <v>151</v>
      </c>
      <c r="DJ53" t="s">
        <v>160</v>
      </c>
    </row>
    <row r="54" spans="1:114" x14ac:dyDescent="0.3">
      <c r="A54" t="s">
        <v>853</v>
      </c>
      <c r="B54" t="s">
        <v>878</v>
      </c>
      <c r="C54" t="s">
        <v>881</v>
      </c>
      <c r="D54" t="s">
        <v>641</v>
      </c>
      <c r="E54" t="s">
        <v>116</v>
      </c>
      <c r="F54" t="s">
        <v>139</v>
      </c>
      <c r="G54" t="s">
        <v>125</v>
      </c>
      <c r="H54" t="s">
        <v>125</v>
      </c>
      <c r="I54" t="s">
        <v>125</v>
      </c>
      <c r="J54" t="s">
        <v>116</v>
      </c>
      <c r="K54" t="s">
        <v>124</v>
      </c>
      <c r="L54" t="s">
        <v>118</v>
      </c>
      <c r="M54" t="s">
        <v>119</v>
      </c>
      <c r="N54" t="s">
        <v>166</v>
      </c>
      <c r="O54" t="s">
        <v>123</v>
      </c>
      <c r="P54" t="s">
        <v>188</v>
      </c>
      <c r="Q54" t="s">
        <v>125</v>
      </c>
      <c r="R54" t="s">
        <v>125</v>
      </c>
      <c r="S54" t="s">
        <v>125</v>
      </c>
      <c r="T54" t="s">
        <v>123</v>
      </c>
      <c r="U54" t="s">
        <v>188</v>
      </c>
      <c r="V54" t="s">
        <v>125</v>
      </c>
      <c r="W54" t="s">
        <v>125</v>
      </c>
      <c r="X54" t="s">
        <v>125</v>
      </c>
      <c r="Y54" t="s">
        <v>123</v>
      </c>
      <c r="Z54" t="s">
        <v>188</v>
      </c>
      <c r="AA54" t="s">
        <v>125</v>
      </c>
      <c r="AB54" t="s">
        <v>125</v>
      </c>
      <c r="AC54" t="s">
        <v>125</v>
      </c>
      <c r="AD54" t="s">
        <v>126</v>
      </c>
      <c r="AE54" t="s">
        <v>127</v>
      </c>
      <c r="AF54" t="s">
        <v>128</v>
      </c>
      <c r="AG54" t="s">
        <v>129</v>
      </c>
      <c r="AH54" t="s">
        <v>191</v>
      </c>
      <c r="AI54" t="s">
        <v>168</v>
      </c>
      <c r="AJ54" t="s">
        <v>135</v>
      </c>
      <c r="AK54" t="s">
        <v>126</v>
      </c>
      <c r="AL54" t="s">
        <v>127</v>
      </c>
      <c r="AM54" t="s">
        <v>128</v>
      </c>
      <c r="AN54" t="s">
        <v>129</v>
      </c>
      <c r="AO54" t="s">
        <v>191</v>
      </c>
      <c r="AP54" t="s">
        <v>168</v>
      </c>
      <c r="AQ54" t="s">
        <v>135</v>
      </c>
      <c r="AR54" t="s">
        <v>126</v>
      </c>
      <c r="AS54" t="s">
        <v>167</v>
      </c>
      <c r="AT54" t="s">
        <v>128</v>
      </c>
      <c r="AU54" t="s">
        <v>129</v>
      </c>
      <c r="AV54" t="s">
        <v>130</v>
      </c>
      <c r="AW54" t="s">
        <v>131</v>
      </c>
      <c r="AX54" t="s">
        <v>135</v>
      </c>
      <c r="AY54" t="s">
        <v>170</v>
      </c>
      <c r="AZ54" t="s">
        <v>167</v>
      </c>
      <c r="BA54" t="s">
        <v>136</v>
      </c>
      <c r="BB54" t="s">
        <v>129</v>
      </c>
      <c r="BC54" t="s">
        <v>130</v>
      </c>
      <c r="BD54" t="s">
        <v>131</v>
      </c>
      <c r="BE54" t="s">
        <v>132</v>
      </c>
      <c r="BF54" t="s">
        <v>136</v>
      </c>
      <c r="BG54" t="s">
        <v>172</v>
      </c>
      <c r="BH54" t="s">
        <v>137</v>
      </c>
      <c r="BI54" t="s">
        <v>129</v>
      </c>
      <c r="BJ54" t="s">
        <v>138</v>
      </c>
      <c r="BK54" t="s">
        <v>193</v>
      </c>
      <c r="BL54" t="s">
        <v>132</v>
      </c>
      <c r="BM54" t="s">
        <v>132</v>
      </c>
      <c r="BN54" t="s">
        <v>139</v>
      </c>
      <c r="BO54" t="s">
        <v>139</v>
      </c>
      <c r="BP54" t="s">
        <v>132</v>
      </c>
      <c r="BQ54" t="s">
        <v>139</v>
      </c>
      <c r="BR54" t="s">
        <v>139</v>
      </c>
      <c r="BT54" t="s">
        <v>88</v>
      </c>
      <c r="BW54" t="s">
        <v>91</v>
      </c>
      <c r="BY54" t="s">
        <v>95</v>
      </c>
      <c r="CA54" t="s">
        <v>642</v>
      </c>
      <c r="CB54" t="s">
        <v>643</v>
      </c>
      <c r="CC54" t="s">
        <v>644</v>
      </c>
      <c r="CD54">
        <v>60</v>
      </c>
      <c r="CE54" t="s">
        <v>176</v>
      </c>
      <c r="CG54" t="s">
        <v>102</v>
      </c>
      <c r="CI54" t="s">
        <v>104</v>
      </c>
      <c r="CL54" t="s">
        <v>645</v>
      </c>
      <c r="CM54" t="s">
        <v>146</v>
      </c>
      <c r="CO54" t="s">
        <v>147</v>
      </c>
      <c r="CP54" t="s">
        <v>646</v>
      </c>
      <c r="CQ54">
        <v>11</v>
      </c>
      <c r="CR54" t="s">
        <v>288</v>
      </c>
      <c r="CT54" t="s">
        <v>181</v>
      </c>
      <c r="CU54" t="s">
        <v>151</v>
      </c>
      <c r="CV54" t="s">
        <v>151</v>
      </c>
      <c r="CX54" t="s">
        <v>368</v>
      </c>
      <c r="CY54" t="s">
        <v>153</v>
      </c>
      <c r="DA54" t="s">
        <v>154</v>
      </c>
      <c r="DB54" t="s">
        <v>647</v>
      </c>
      <c r="DC54" t="s">
        <v>233</v>
      </c>
      <c r="DD54" t="s">
        <v>151</v>
      </c>
      <c r="DF54" t="s">
        <v>156</v>
      </c>
      <c r="DG54" t="s">
        <v>93</v>
      </c>
      <c r="DH54" t="s">
        <v>648</v>
      </c>
      <c r="DI54" t="s">
        <v>156</v>
      </c>
      <c r="DJ54" t="s">
        <v>160</v>
      </c>
    </row>
    <row r="55" spans="1:114" hidden="1" x14ac:dyDescent="0.3">
      <c r="A55" t="s">
        <v>649</v>
      </c>
      <c r="B55" t="s">
        <v>879</v>
      </c>
      <c r="C55" t="s">
        <v>880</v>
      </c>
      <c r="D55" t="s">
        <v>650</v>
      </c>
      <c r="E55" t="s">
        <v>116</v>
      </c>
      <c r="F55" t="s">
        <v>124</v>
      </c>
      <c r="G55" t="s">
        <v>119</v>
      </c>
      <c r="H55" t="s">
        <v>119</v>
      </c>
      <c r="I55" t="s">
        <v>215</v>
      </c>
      <c r="J55" t="s">
        <v>121</v>
      </c>
      <c r="K55" t="s">
        <v>122</v>
      </c>
      <c r="L55" t="s">
        <v>122</v>
      </c>
      <c r="M55" t="s">
        <v>122</v>
      </c>
      <c r="N55" t="s">
        <v>122</v>
      </c>
      <c r="O55" t="s">
        <v>116</v>
      </c>
      <c r="P55" t="s">
        <v>124</v>
      </c>
      <c r="Q55" t="s">
        <v>119</v>
      </c>
      <c r="R55" t="s">
        <v>119</v>
      </c>
      <c r="S55" t="s">
        <v>216</v>
      </c>
      <c r="T55" t="s">
        <v>116</v>
      </c>
      <c r="U55" t="s">
        <v>124</v>
      </c>
      <c r="V55" t="s">
        <v>119</v>
      </c>
      <c r="W55" t="s">
        <v>119</v>
      </c>
      <c r="X55" t="s">
        <v>216</v>
      </c>
      <c r="Y55" t="s">
        <v>116</v>
      </c>
      <c r="Z55" t="s">
        <v>124</v>
      </c>
      <c r="AA55" t="s">
        <v>119</v>
      </c>
      <c r="AB55" t="s">
        <v>119</v>
      </c>
      <c r="AC55" t="s">
        <v>215</v>
      </c>
      <c r="AD55" t="s">
        <v>136</v>
      </c>
      <c r="AE55" t="s">
        <v>172</v>
      </c>
      <c r="AF55" t="s">
        <v>137</v>
      </c>
      <c r="AG55" t="s">
        <v>129</v>
      </c>
      <c r="AH55" t="s">
        <v>192</v>
      </c>
      <c r="AI55" t="s">
        <v>131</v>
      </c>
      <c r="AJ55" t="s">
        <v>132</v>
      </c>
      <c r="AK55" t="s">
        <v>136</v>
      </c>
      <c r="AL55" t="s">
        <v>172</v>
      </c>
      <c r="AM55" t="s">
        <v>137</v>
      </c>
      <c r="AN55" t="s">
        <v>129</v>
      </c>
      <c r="AO55" t="s">
        <v>192</v>
      </c>
      <c r="AP55" t="s">
        <v>131</v>
      </c>
      <c r="AQ55" t="s">
        <v>132</v>
      </c>
      <c r="AR55" t="s">
        <v>136</v>
      </c>
      <c r="AS55" t="s">
        <v>172</v>
      </c>
      <c r="AT55" t="s">
        <v>137</v>
      </c>
      <c r="AU55" t="s">
        <v>129</v>
      </c>
      <c r="AV55" t="s">
        <v>192</v>
      </c>
      <c r="AW55" t="s">
        <v>131</v>
      </c>
      <c r="AX55" t="s">
        <v>132</v>
      </c>
      <c r="AY55" t="s">
        <v>136</v>
      </c>
      <c r="AZ55" t="s">
        <v>172</v>
      </c>
      <c r="BA55" t="s">
        <v>137</v>
      </c>
      <c r="BB55" t="s">
        <v>129</v>
      </c>
      <c r="BC55" t="s">
        <v>192</v>
      </c>
      <c r="BD55" t="s">
        <v>131</v>
      </c>
      <c r="BE55" t="s">
        <v>132</v>
      </c>
      <c r="BF55" t="s">
        <v>136</v>
      </c>
      <c r="BG55" t="s">
        <v>172</v>
      </c>
      <c r="BH55" t="s">
        <v>137</v>
      </c>
      <c r="BI55" t="s">
        <v>129</v>
      </c>
      <c r="BJ55" t="s">
        <v>192</v>
      </c>
      <c r="BK55" t="s">
        <v>131</v>
      </c>
      <c r="BL55" t="s">
        <v>132</v>
      </c>
      <c r="BM55" t="s">
        <v>132</v>
      </c>
      <c r="BN55" t="s">
        <v>132</v>
      </c>
      <c r="BO55" t="s">
        <v>132</v>
      </c>
      <c r="BP55" t="s">
        <v>135</v>
      </c>
      <c r="BQ55" t="s">
        <v>139</v>
      </c>
      <c r="BR55" t="s">
        <v>132</v>
      </c>
      <c r="BS55" t="s">
        <v>651</v>
      </c>
      <c r="BT55" t="s">
        <v>88</v>
      </c>
      <c r="BV55" t="s">
        <v>90</v>
      </c>
      <c r="BW55" t="s">
        <v>91</v>
      </c>
      <c r="BZ55" t="s">
        <v>217</v>
      </c>
      <c r="CA55" t="s">
        <v>652</v>
      </c>
      <c r="CB55" t="s">
        <v>652</v>
      </c>
      <c r="CC55" t="s">
        <v>652</v>
      </c>
      <c r="CD55">
        <v>1</v>
      </c>
      <c r="CE55" t="s">
        <v>176</v>
      </c>
      <c r="CG55" t="s">
        <v>102</v>
      </c>
      <c r="CH55" t="s">
        <v>103</v>
      </c>
      <c r="CI55" t="s">
        <v>104</v>
      </c>
      <c r="CJ55" t="s">
        <v>105</v>
      </c>
      <c r="CL55" t="s">
        <v>653</v>
      </c>
      <c r="CM55" t="s">
        <v>198</v>
      </c>
      <c r="CO55" t="s">
        <v>147</v>
      </c>
      <c r="CP55" t="s">
        <v>590</v>
      </c>
      <c r="CQ55">
        <v>5</v>
      </c>
      <c r="CR55" t="s">
        <v>180</v>
      </c>
      <c r="CT55" t="s">
        <v>181</v>
      </c>
      <c r="CU55" t="s">
        <v>151</v>
      </c>
      <c r="CV55" t="s">
        <v>156</v>
      </c>
      <c r="CX55" t="s">
        <v>139</v>
      </c>
      <c r="CY55" t="s">
        <v>93</v>
      </c>
      <c r="CZ55" t="s">
        <v>654</v>
      </c>
      <c r="DA55" t="s">
        <v>154</v>
      </c>
      <c r="DB55" t="s">
        <v>655</v>
      </c>
      <c r="DC55" t="s">
        <v>156</v>
      </c>
      <c r="DD55" t="s">
        <v>157</v>
      </c>
      <c r="DE55" t="s">
        <v>656</v>
      </c>
      <c r="DF55" t="s">
        <v>156</v>
      </c>
      <c r="DG55" t="s">
        <v>93</v>
      </c>
      <c r="DH55" t="s">
        <v>657</v>
      </c>
      <c r="DI55" t="s">
        <v>156</v>
      </c>
      <c r="DJ55" t="s">
        <v>160</v>
      </c>
    </row>
    <row r="56" spans="1:114" hidden="1" x14ac:dyDescent="0.3">
      <c r="A56" t="s">
        <v>854</v>
      </c>
      <c r="B56" t="s">
        <v>879</v>
      </c>
      <c r="C56" t="s">
        <v>880</v>
      </c>
      <c r="D56" t="s">
        <v>659</v>
      </c>
      <c r="E56" t="s">
        <v>116</v>
      </c>
      <c r="F56" t="s">
        <v>117</v>
      </c>
      <c r="G56" t="s">
        <v>165</v>
      </c>
      <c r="H56" t="s">
        <v>118</v>
      </c>
      <c r="I56" t="s">
        <v>120</v>
      </c>
      <c r="J56" t="s">
        <v>121</v>
      </c>
      <c r="K56" t="s">
        <v>122</v>
      </c>
      <c r="L56" t="s">
        <v>122</v>
      </c>
      <c r="M56" t="s">
        <v>122</v>
      </c>
      <c r="N56" t="s">
        <v>122</v>
      </c>
      <c r="O56" t="s">
        <v>116</v>
      </c>
      <c r="P56" t="s">
        <v>117</v>
      </c>
      <c r="Q56" t="s">
        <v>165</v>
      </c>
      <c r="R56" t="s">
        <v>118</v>
      </c>
      <c r="S56" t="s">
        <v>120</v>
      </c>
      <c r="T56" t="s">
        <v>116</v>
      </c>
      <c r="U56" t="s">
        <v>117</v>
      </c>
      <c r="V56" t="s">
        <v>118</v>
      </c>
      <c r="W56" t="s">
        <v>119</v>
      </c>
      <c r="X56" t="s">
        <v>120</v>
      </c>
      <c r="Y56" t="s">
        <v>116</v>
      </c>
      <c r="Z56" t="s">
        <v>117</v>
      </c>
      <c r="AA56" t="s">
        <v>119</v>
      </c>
      <c r="AB56" t="s">
        <v>119</v>
      </c>
      <c r="AC56" t="s">
        <v>166</v>
      </c>
      <c r="AD56" t="s">
        <v>126</v>
      </c>
      <c r="AE56" t="s">
        <v>189</v>
      </c>
      <c r="AF56" t="s">
        <v>128</v>
      </c>
      <c r="AG56" t="s">
        <v>190</v>
      </c>
      <c r="AH56" t="s">
        <v>130</v>
      </c>
      <c r="AI56" t="s">
        <v>168</v>
      </c>
      <c r="AJ56" t="s">
        <v>135</v>
      </c>
      <c r="AK56" t="s">
        <v>133</v>
      </c>
      <c r="AL56" t="s">
        <v>134</v>
      </c>
      <c r="AM56" t="s">
        <v>121</v>
      </c>
      <c r="AN56" t="s">
        <v>133</v>
      </c>
      <c r="AO56" t="s">
        <v>133</v>
      </c>
      <c r="AP56" t="s">
        <v>133</v>
      </c>
      <c r="AQ56" t="s">
        <v>133</v>
      </c>
      <c r="AR56" t="s">
        <v>126</v>
      </c>
      <c r="AS56" t="s">
        <v>189</v>
      </c>
      <c r="AT56" t="s">
        <v>128</v>
      </c>
      <c r="AU56" t="s">
        <v>190</v>
      </c>
      <c r="AV56" t="s">
        <v>130</v>
      </c>
      <c r="AW56" t="s">
        <v>168</v>
      </c>
      <c r="AX56" t="s">
        <v>135</v>
      </c>
      <c r="AY56" t="s">
        <v>126</v>
      </c>
      <c r="AZ56" t="s">
        <v>189</v>
      </c>
      <c r="BA56" t="s">
        <v>128</v>
      </c>
      <c r="BB56" t="s">
        <v>190</v>
      </c>
      <c r="BC56" t="s">
        <v>130</v>
      </c>
      <c r="BD56" t="s">
        <v>168</v>
      </c>
      <c r="BE56" t="s">
        <v>135</v>
      </c>
      <c r="BF56" t="s">
        <v>136</v>
      </c>
      <c r="BG56" t="s">
        <v>172</v>
      </c>
      <c r="BH56" t="s">
        <v>137</v>
      </c>
      <c r="BI56" t="s">
        <v>129</v>
      </c>
      <c r="BJ56" t="s">
        <v>138</v>
      </c>
      <c r="BK56" t="s">
        <v>193</v>
      </c>
      <c r="BL56" t="s">
        <v>132</v>
      </c>
      <c r="BM56" t="s">
        <v>135</v>
      </c>
      <c r="BN56" t="s">
        <v>135</v>
      </c>
      <c r="BO56" t="s">
        <v>135</v>
      </c>
      <c r="BP56" t="s">
        <v>132</v>
      </c>
      <c r="BQ56" t="s">
        <v>135</v>
      </c>
      <c r="BR56" t="s">
        <v>135</v>
      </c>
      <c r="BS56" t="s">
        <v>436</v>
      </c>
      <c r="BT56" t="s">
        <v>88</v>
      </c>
      <c r="BU56" t="s">
        <v>89</v>
      </c>
      <c r="BV56" t="s">
        <v>90</v>
      </c>
      <c r="BW56" t="s">
        <v>91</v>
      </c>
      <c r="BX56" t="s">
        <v>92</v>
      </c>
      <c r="CA56" t="s">
        <v>660</v>
      </c>
      <c r="CB56" t="s">
        <v>436</v>
      </c>
      <c r="CC56" t="s">
        <v>436</v>
      </c>
      <c r="CD56">
        <v>1</v>
      </c>
      <c r="CE56" t="s">
        <v>143</v>
      </c>
      <c r="CJ56" t="s">
        <v>105</v>
      </c>
      <c r="CL56" t="s">
        <v>436</v>
      </c>
      <c r="CM56" t="s">
        <v>146</v>
      </c>
      <c r="CO56" t="s">
        <v>147</v>
      </c>
      <c r="CP56" t="s">
        <v>590</v>
      </c>
      <c r="CQ56">
        <v>6</v>
      </c>
      <c r="CR56" t="s">
        <v>180</v>
      </c>
      <c r="CT56" t="s">
        <v>181</v>
      </c>
      <c r="CU56" t="s">
        <v>151</v>
      </c>
      <c r="CV56" t="s">
        <v>156</v>
      </c>
      <c r="CX56" t="s">
        <v>152</v>
      </c>
      <c r="CY56" t="s">
        <v>153</v>
      </c>
      <c r="DA56" t="s">
        <v>154</v>
      </c>
      <c r="DC56" t="s">
        <v>156</v>
      </c>
      <c r="DD56" t="s">
        <v>157</v>
      </c>
      <c r="DE56" t="s">
        <v>436</v>
      </c>
      <c r="DF56" t="s">
        <v>156</v>
      </c>
      <c r="DG56" t="s">
        <v>93</v>
      </c>
      <c r="DH56" t="s">
        <v>436</v>
      </c>
      <c r="DI56" t="s">
        <v>156</v>
      </c>
      <c r="DJ56" t="s">
        <v>204</v>
      </c>
    </row>
    <row r="57" spans="1:114" hidden="1" x14ac:dyDescent="0.3">
      <c r="A57" t="s">
        <v>855</v>
      </c>
      <c r="B57" t="s">
        <v>877</v>
      </c>
      <c r="C57" t="s">
        <v>880</v>
      </c>
      <c r="D57" t="s">
        <v>662</v>
      </c>
      <c r="E57" t="s">
        <v>116</v>
      </c>
      <c r="F57" t="s">
        <v>124</v>
      </c>
      <c r="G57" t="s">
        <v>165</v>
      </c>
      <c r="H57" t="s">
        <v>119</v>
      </c>
      <c r="I57" t="s">
        <v>215</v>
      </c>
      <c r="J57" t="s">
        <v>121</v>
      </c>
      <c r="K57" t="s">
        <v>122</v>
      </c>
      <c r="L57" t="s">
        <v>122</v>
      </c>
      <c r="M57" t="s">
        <v>122</v>
      </c>
      <c r="N57" t="s">
        <v>122</v>
      </c>
      <c r="O57" t="s">
        <v>116</v>
      </c>
      <c r="P57" t="s">
        <v>124</v>
      </c>
      <c r="Q57" t="s">
        <v>119</v>
      </c>
      <c r="R57" t="s">
        <v>119</v>
      </c>
      <c r="S57" t="s">
        <v>215</v>
      </c>
      <c r="T57" t="s">
        <v>116</v>
      </c>
      <c r="U57" t="s">
        <v>124</v>
      </c>
      <c r="V57" t="s">
        <v>119</v>
      </c>
      <c r="W57" t="s">
        <v>119</v>
      </c>
      <c r="X57" t="s">
        <v>215</v>
      </c>
      <c r="Y57" t="s">
        <v>116</v>
      </c>
      <c r="Z57" t="s">
        <v>124</v>
      </c>
      <c r="AA57" t="s">
        <v>119</v>
      </c>
      <c r="AB57" t="s">
        <v>119</v>
      </c>
      <c r="AC57" t="s">
        <v>215</v>
      </c>
      <c r="AD57" t="s">
        <v>126</v>
      </c>
      <c r="AE57" t="s">
        <v>127</v>
      </c>
      <c r="AF57" t="s">
        <v>128</v>
      </c>
      <c r="AG57" t="s">
        <v>171</v>
      </c>
      <c r="AH57" t="s">
        <v>130</v>
      </c>
      <c r="AI57" t="s">
        <v>168</v>
      </c>
      <c r="AJ57" t="s">
        <v>132</v>
      </c>
      <c r="AK57" t="s">
        <v>126</v>
      </c>
      <c r="AL57" t="s">
        <v>189</v>
      </c>
      <c r="AM57" t="s">
        <v>128</v>
      </c>
      <c r="AN57" t="s">
        <v>190</v>
      </c>
      <c r="AO57" t="s">
        <v>191</v>
      </c>
      <c r="AP57" t="s">
        <v>168</v>
      </c>
      <c r="AQ57" t="s">
        <v>132</v>
      </c>
      <c r="AR57" t="s">
        <v>136</v>
      </c>
      <c r="AS57" t="s">
        <v>127</v>
      </c>
      <c r="AT57" t="s">
        <v>136</v>
      </c>
      <c r="AU57" t="s">
        <v>171</v>
      </c>
      <c r="AV57" t="s">
        <v>130</v>
      </c>
      <c r="AW57" t="s">
        <v>168</v>
      </c>
      <c r="AX57" t="s">
        <v>132</v>
      </c>
      <c r="AY57" t="s">
        <v>136</v>
      </c>
      <c r="AZ57" t="s">
        <v>127</v>
      </c>
      <c r="BA57" t="s">
        <v>137</v>
      </c>
      <c r="BB57" t="s">
        <v>171</v>
      </c>
      <c r="BC57" t="s">
        <v>130</v>
      </c>
      <c r="BD57" t="s">
        <v>131</v>
      </c>
      <c r="BE57" t="s">
        <v>132</v>
      </c>
      <c r="BF57" t="s">
        <v>136</v>
      </c>
      <c r="BG57" t="s">
        <v>127</v>
      </c>
      <c r="BH57" t="s">
        <v>137</v>
      </c>
      <c r="BI57" t="s">
        <v>171</v>
      </c>
      <c r="BJ57" t="s">
        <v>130</v>
      </c>
      <c r="BK57" t="s">
        <v>131</v>
      </c>
      <c r="BL57" t="s">
        <v>132</v>
      </c>
      <c r="BM57" t="s">
        <v>135</v>
      </c>
      <c r="BN57" t="s">
        <v>135</v>
      </c>
      <c r="BO57" t="s">
        <v>139</v>
      </c>
      <c r="BP57" t="s">
        <v>139</v>
      </c>
      <c r="BQ57" t="s">
        <v>132</v>
      </c>
      <c r="BR57" t="s">
        <v>139</v>
      </c>
      <c r="BT57" t="s">
        <v>88</v>
      </c>
      <c r="BU57" t="s">
        <v>89</v>
      </c>
      <c r="BX57" t="s">
        <v>92</v>
      </c>
      <c r="CA57" t="s">
        <v>663</v>
      </c>
      <c r="CB57" t="s">
        <v>664</v>
      </c>
      <c r="CD57">
        <v>4</v>
      </c>
      <c r="CE57" t="s">
        <v>143</v>
      </c>
      <c r="CH57" t="s">
        <v>103</v>
      </c>
      <c r="CI57" t="s">
        <v>104</v>
      </c>
      <c r="CJ57" t="s">
        <v>105</v>
      </c>
      <c r="CL57" t="s">
        <v>665</v>
      </c>
      <c r="CM57" t="s">
        <v>198</v>
      </c>
      <c r="CO57" t="s">
        <v>247</v>
      </c>
      <c r="CQ57">
        <v>5</v>
      </c>
      <c r="CR57" t="s">
        <v>180</v>
      </c>
      <c r="CT57" t="s">
        <v>181</v>
      </c>
      <c r="CU57" t="s">
        <v>151</v>
      </c>
      <c r="CV57" t="s">
        <v>156</v>
      </c>
      <c r="CX57" t="s">
        <v>139</v>
      </c>
      <c r="CY57" t="s">
        <v>153</v>
      </c>
      <c r="DA57" t="s">
        <v>154</v>
      </c>
      <c r="DB57" t="s">
        <v>666</v>
      </c>
      <c r="DC57" t="s">
        <v>211</v>
      </c>
      <c r="DD57" t="s">
        <v>151</v>
      </c>
      <c r="DF57" t="s">
        <v>156</v>
      </c>
      <c r="DG57" t="s">
        <v>93</v>
      </c>
      <c r="DH57" t="s">
        <v>667</v>
      </c>
      <c r="DI57" t="s">
        <v>151</v>
      </c>
      <c r="DJ57" t="s">
        <v>204</v>
      </c>
    </row>
    <row r="58" spans="1:114" hidden="1" x14ac:dyDescent="0.3">
      <c r="A58" t="s">
        <v>856</v>
      </c>
      <c r="B58" t="s">
        <v>877</v>
      </c>
      <c r="C58" t="s">
        <v>881</v>
      </c>
      <c r="D58" t="s">
        <v>671</v>
      </c>
      <c r="E58" t="s">
        <v>116</v>
      </c>
      <c r="F58" t="s">
        <v>188</v>
      </c>
      <c r="G58" t="s">
        <v>125</v>
      </c>
      <c r="H58" t="s">
        <v>239</v>
      </c>
      <c r="I58" t="s">
        <v>265</v>
      </c>
      <c r="J58" t="s">
        <v>116</v>
      </c>
      <c r="K58" t="s">
        <v>188</v>
      </c>
      <c r="L58" t="s">
        <v>125</v>
      </c>
      <c r="M58" t="s">
        <v>239</v>
      </c>
      <c r="N58" t="s">
        <v>265</v>
      </c>
      <c r="O58" t="s">
        <v>116</v>
      </c>
      <c r="P58" t="s">
        <v>188</v>
      </c>
      <c r="Q58" t="s">
        <v>125</v>
      </c>
      <c r="R58" t="s">
        <v>118</v>
      </c>
      <c r="S58" t="s">
        <v>166</v>
      </c>
      <c r="T58" t="s">
        <v>116</v>
      </c>
      <c r="U58" t="s">
        <v>188</v>
      </c>
      <c r="V58" t="s">
        <v>125</v>
      </c>
      <c r="W58" t="s">
        <v>239</v>
      </c>
      <c r="X58" t="s">
        <v>265</v>
      </c>
      <c r="Y58" t="s">
        <v>116</v>
      </c>
      <c r="Z58" t="s">
        <v>188</v>
      </c>
      <c r="AA58" t="s">
        <v>125</v>
      </c>
      <c r="AB58" t="s">
        <v>239</v>
      </c>
      <c r="AC58" t="s">
        <v>265</v>
      </c>
      <c r="AD58" t="s">
        <v>170</v>
      </c>
      <c r="AE58" t="s">
        <v>127</v>
      </c>
      <c r="AF58" t="s">
        <v>136</v>
      </c>
      <c r="AG58" t="s">
        <v>129</v>
      </c>
      <c r="AH58" t="s">
        <v>191</v>
      </c>
      <c r="AI58" t="s">
        <v>193</v>
      </c>
      <c r="AJ58" t="s">
        <v>135</v>
      </c>
      <c r="AK58" t="s">
        <v>170</v>
      </c>
      <c r="AL58" t="s">
        <v>127</v>
      </c>
      <c r="AM58" t="s">
        <v>136</v>
      </c>
      <c r="AN58" t="s">
        <v>129</v>
      </c>
      <c r="AO58" t="s">
        <v>191</v>
      </c>
      <c r="AP58" t="s">
        <v>193</v>
      </c>
      <c r="AQ58" t="s">
        <v>135</v>
      </c>
      <c r="AR58" t="s">
        <v>170</v>
      </c>
      <c r="AS58" t="s">
        <v>127</v>
      </c>
      <c r="AT58" t="s">
        <v>136</v>
      </c>
      <c r="AU58" t="s">
        <v>129</v>
      </c>
      <c r="AV58" t="s">
        <v>191</v>
      </c>
      <c r="AW58" t="s">
        <v>193</v>
      </c>
      <c r="AX58" t="s">
        <v>135</v>
      </c>
      <c r="AY58" t="s">
        <v>136</v>
      </c>
      <c r="AZ58" t="s">
        <v>127</v>
      </c>
      <c r="BA58" t="s">
        <v>136</v>
      </c>
      <c r="BB58" t="s">
        <v>129</v>
      </c>
      <c r="BC58" t="s">
        <v>191</v>
      </c>
      <c r="BD58" t="s">
        <v>193</v>
      </c>
      <c r="BE58" t="s">
        <v>135</v>
      </c>
      <c r="BG58" t="s">
        <v>167</v>
      </c>
      <c r="BH58" t="s">
        <v>137</v>
      </c>
      <c r="BI58" t="s">
        <v>129</v>
      </c>
      <c r="BJ58" t="s">
        <v>192</v>
      </c>
      <c r="BK58" t="s">
        <v>193</v>
      </c>
      <c r="BL58" t="s">
        <v>135</v>
      </c>
      <c r="BM58" t="s">
        <v>135</v>
      </c>
      <c r="BN58" t="s">
        <v>132</v>
      </c>
      <c r="BO58" t="s">
        <v>132</v>
      </c>
      <c r="BP58" t="s">
        <v>132</v>
      </c>
      <c r="BQ58" t="s">
        <v>139</v>
      </c>
      <c r="BR58" t="s">
        <v>139</v>
      </c>
      <c r="BS58" t="s">
        <v>217</v>
      </c>
      <c r="BT58" t="s">
        <v>88</v>
      </c>
      <c r="CA58" t="s">
        <v>217</v>
      </c>
      <c r="CB58" t="s">
        <v>217</v>
      </c>
      <c r="CC58" t="s">
        <v>217</v>
      </c>
      <c r="CD58">
        <v>18</v>
      </c>
      <c r="CE58" t="s">
        <v>143</v>
      </c>
      <c r="CH58" t="s">
        <v>103</v>
      </c>
      <c r="CL58" t="s">
        <v>672</v>
      </c>
      <c r="CM58" t="s">
        <v>146</v>
      </c>
      <c r="CO58" t="s">
        <v>228</v>
      </c>
      <c r="CQ58">
        <v>9</v>
      </c>
      <c r="CR58" t="s">
        <v>180</v>
      </c>
      <c r="CT58" t="s">
        <v>181</v>
      </c>
      <c r="CU58" t="s">
        <v>151</v>
      </c>
      <c r="CV58" t="s">
        <v>151</v>
      </c>
      <c r="CX58" t="s">
        <v>152</v>
      </c>
      <c r="CY58" t="s">
        <v>153</v>
      </c>
      <c r="DA58" t="s">
        <v>151</v>
      </c>
      <c r="DC58" t="s">
        <v>156</v>
      </c>
      <c r="DD58" t="s">
        <v>151</v>
      </c>
      <c r="DF58" t="s">
        <v>156</v>
      </c>
      <c r="DG58" t="s">
        <v>93</v>
      </c>
      <c r="DH58" t="s">
        <v>485</v>
      </c>
      <c r="DI58" t="s">
        <v>156</v>
      </c>
      <c r="DJ58" t="s">
        <v>204</v>
      </c>
    </row>
    <row r="59" spans="1:114" hidden="1" x14ac:dyDescent="0.3">
      <c r="A59" t="s">
        <v>857</v>
      </c>
      <c r="B59" t="s">
        <v>877</v>
      </c>
      <c r="C59" t="s">
        <v>880</v>
      </c>
      <c r="D59" t="s">
        <v>674</v>
      </c>
      <c r="E59" t="s">
        <v>116</v>
      </c>
      <c r="F59" t="s">
        <v>117</v>
      </c>
      <c r="G59" t="s">
        <v>340</v>
      </c>
      <c r="H59" t="s">
        <v>340</v>
      </c>
      <c r="I59" t="s">
        <v>216</v>
      </c>
      <c r="J59" t="s">
        <v>116</v>
      </c>
      <c r="K59" t="s">
        <v>117</v>
      </c>
      <c r="L59" t="s">
        <v>165</v>
      </c>
      <c r="M59" t="s">
        <v>165</v>
      </c>
      <c r="N59" t="s">
        <v>215</v>
      </c>
      <c r="O59" t="s">
        <v>116</v>
      </c>
      <c r="P59" t="s">
        <v>117</v>
      </c>
      <c r="Q59" t="s">
        <v>165</v>
      </c>
      <c r="R59" t="s">
        <v>165</v>
      </c>
      <c r="S59" t="s">
        <v>215</v>
      </c>
      <c r="T59" t="s">
        <v>116</v>
      </c>
      <c r="U59" t="s">
        <v>117</v>
      </c>
      <c r="V59" t="s">
        <v>118</v>
      </c>
      <c r="W59" t="s">
        <v>118</v>
      </c>
      <c r="X59" t="s">
        <v>215</v>
      </c>
      <c r="Y59" t="s">
        <v>123</v>
      </c>
      <c r="Z59" t="s">
        <v>124</v>
      </c>
      <c r="AA59" t="s">
        <v>119</v>
      </c>
      <c r="AB59" t="s">
        <v>119</v>
      </c>
      <c r="AC59" t="s">
        <v>265</v>
      </c>
      <c r="AD59" t="s">
        <v>170</v>
      </c>
      <c r="AE59" t="s">
        <v>167</v>
      </c>
      <c r="AF59" t="s">
        <v>136</v>
      </c>
      <c r="AG59" t="s">
        <v>129</v>
      </c>
      <c r="AH59" t="s">
        <v>130</v>
      </c>
      <c r="AI59" t="s">
        <v>131</v>
      </c>
      <c r="AJ59" t="s">
        <v>135</v>
      </c>
      <c r="AK59" t="s">
        <v>170</v>
      </c>
      <c r="AL59" t="s">
        <v>167</v>
      </c>
      <c r="AM59" t="s">
        <v>136</v>
      </c>
      <c r="AN59" t="s">
        <v>129</v>
      </c>
      <c r="AO59" t="s">
        <v>130</v>
      </c>
      <c r="AP59" t="s">
        <v>131</v>
      </c>
      <c r="AQ59" t="s">
        <v>135</v>
      </c>
      <c r="AR59" t="s">
        <v>170</v>
      </c>
      <c r="AS59" t="s">
        <v>167</v>
      </c>
      <c r="AT59" t="s">
        <v>136</v>
      </c>
      <c r="AU59" t="s">
        <v>129</v>
      </c>
      <c r="AV59" t="s">
        <v>130</v>
      </c>
      <c r="AW59" t="s">
        <v>131</v>
      </c>
      <c r="AX59" t="s">
        <v>135</v>
      </c>
      <c r="AY59" t="s">
        <v>136</v>
      </c>
      <c r="AZ59" t="s">
        <v>167</v>
      </c>
      <c r="BA59" t="s">
        <v>136</v>
      </c>
      <c r="BB59" t="s">
        <v>129</v>
      </c>
      <c r="BC59" t="s">
        <v>130</v>
      </c>
      <c r="BD59" t="s">
        <v>131</v>
      </c>
      <c r="BE59" t="s">
        <v>135</v>
      </c>
      <c r="BF59" t="s">
        <v>136</v>
      </c>
      <c r="BG59" t="s">
        <v>167</v>
      </c>
      <c r="BH59" t="s">
        <v>137</v>
      </c>
      <c r="BI59" t="s">
        <v>129</v>
      </c>
      <c r="BJ59" t="s">
        <v>192</v>
      </c>
      <c r="BK59" t="s">
        <v>193</v>
      </c>
      <c r="BL59" t="s">
        <v>132</v>
      </c>
      <c r="BM59" t="s">
        <v>140</v>
      </c>
      <c r="BN59" t="s">
        <v>135</v>
      </c>
      <c r="BO59" t="s">
        <v>139</v>
      </c>
      <c r="BP59" t="s">
        <v>135</v>
      </c>
      <c r="BQ59" t="s">
        <v>132</v>
      </c>
      <c r="BR59" t="s">
        <v>139</v>
      </c>
      <c r="BT59" t="s">
        <v>88</v>
      </c>
      <c r="BW59" t="s">
        <v>91</v>
      </c>
      <c r="CA59" t="s">
        <v>675</v>
      </c>
      <c r="CB59" t="s">
        <v>675</v>
      </c>
      <c r="CC59" t="s">
        <v>675</v>
      </c>
      <c r="CD59">
        <v>0</v>
      </c>
      <c r="CE59" t="s">
        <v>244</v>
      </c>
      <c r="CH59" t="s">
        <v>103</v>
      </c>
      <c r="CL59" t="s">
        <v>676</v>
      </c>
      <c r="CM59" t="s">
        <v>178</v>
      </c>
      <c r="CO59" t="s">
        <v>147</v>
      </c>
      <c r="CP59" t="s">
        <v>677</v>
      </c>
      <c r="CQ59">
        <v>6</v>
      </c>
      <c r="CR59" t="s">
        <v>180</v>
      </c>
      <c r="CT59" t="s">
        <v>181</v>
      </c>
      <c r="CU59" t="s">
        <v>151</v>
      </c>
      <c r="CV59" t="s">
        <v>156</v>
      </c>
      <c r="CX59" t="s">
        <v>139</v>
      </c>
      <c r="CY59" t="s">
        <v>93</v>
      </c>
      <c r="CZ59" t="s">
        <v>678</v>
      </c>
      <c r="DA59" t="s">
        <v>151</v>
      </c>
      <c r="DC59" t="s">
        <v>211</v>
      </c>
      <c r="DD59" t="s">
        <v>151</v>
      </c>
      <c r="DF59" t="s">
        <v>156</v>
      </c>
      <c r="DG59" t="s">
        <v>93</v>
      </c>
      <c r="DH59" t="s">
        <v>679</v>
      </c>
      <c r="DI59" t="s">
        <v>156</v>
      </c>
      <c r="DJ59" t="s">
        <v>222</v>
      </c>
    </row>
    <row r="60" spans="1:114" x14ac:dyDescent="0.3">
      <c r="A60" t="s">
        <v>858</v>
      </c>
      <c r="B60" t="s">
        <v>879</v>
      </c>
      <c r="C60" t="s">
        <v>881</v>
      </c>
      <c r="D60" t="s">
        <v>681</v>
      </c>
      <c r="E60" t="s">
        <v>123</v>
      </c>
      <c r="F60" t="s">
        <v>188</v>
      </c>
      <c r="G60" t="s">
        <v>125</v>
      </c>
      <c r="H60" t="s">
        <v>125</v>
      </c>
      <c r="I60" t="s">
        <v>125</v>
      </c>
      <c r="J60" t="s">
        <v>123</v>
      </c>
      <c r="K60" t="s">
        <v>188</v>
      </c>
      <c r="L60" t="s">
        <v>125</v>
      </c>
      <c r="M60" t="s">
        <v>125</v>
      </c>
      <c r="N60" t="s">
        <v>125</v>
      </c>
      <c r="O60" t="s">
        <v>123</v>
      </c>
      <c r="P60" t="s">
        <v>188</v>
      </c>
      <c r="Q60" t="s">
        <v>125</v>
      </c>
      <c r="R60" t="s">
        <v>125</v>
      </c>
      <c r="S60" t="s">
        <v>125</v>
      </c>
      <c r="T60" t="s">
        <v>123</v>
      </c>
      <c r="U60" t="s">
        <v>188</v>
      </c>
      <c r="V60" t="s">
        <v>119</v>
      </c>
      <c r="W60" t="s">
        <v>119</v>
      </c>
      <c r="X60" t="s">
        <v>125</v>
      </c>
      <c r="Y60" t="s">
        <v>275</v>
      </c>
      <c r="Z60" t="s">
        <v>188</v>
      </c>
      <c r="AA60" t="s">
        <v>125</v>
      </c>
      <c r="AB60" t="s">
        <v>125</v>
      </c>
      <c r="AC60" t="s">
        <v>125</v>
      </c>
      <c r="AD60" t="s">
        <v>126</v>
      </c>
      <c r="AE60" t="s">
        <v>167</v>
      </c>
      <c r="AF60" t="s">
        <v>137</v>
      </c>
      <c r="AG60" t="s">
        <v>171</v>
      </c>
      <c r="AH60" t="s">
        <v>130</v>
      </c>
      <c r="AI60" t="s">
        <v>131</v>
      </c>
      <c r="AJ60" t="s">
        <v>169</v>
      </c>
      <c r="AK60" t="s">
        <v>126</v>
      </c>
      <c r="AL60" t="s">
        <v>167</v>
      </c>
      <c r="AM60" t="s">
        <v>137</v>
      </c>
      <c r="AN60" t="s">
        <v>171</v>
      </c>
      <c r="AO60" t="s">
        <v>130</v>
      </c>
      <c r="AP60" t="s">
        <v>131</v>
      </c>
      <c r="AQ60" t="s">
        <v>169</v>
      </c>
      <c r="AR60" t="s">
        <v>170</v>
      </c>
      <c r="AS60" t="s">
        <v>167</v>
      </c>
      <c r="AT60" t="s">
        <v>137</v>
      </c>
      <c r="AU60" t="s">
        <v>171</v>
      </c>
      <c r="AV60" t="s">
        <v>130</v>
      </c>
      <c r="AW60" t="s">
        <v>131</v>
      </c>
      <c r="AX60" t="s">
        <v>132</v>
      </c>
      <c r="AY60" t="s">
        <v>170</v>
      </c>
      <c r="AZ60" t="s">
        <v>167</v>
      </c>
      <c r="BA60" t="s">
        <v>137</v>
      </c>
      <c r="BB60" t="s">
        <v>171</v>
      </c>
      <c r="BC60" t="s">
        <v>130</v>
      </c>
      <c r="BD60" t="s">
        <v>193</v>
      </c>
      <c r="BE60" t="s">
        <v>169</v>
      </c>
      <c r="BF60" t="s">
        <v>136</v>
      </c>
      <c r="BG60" t="s">
        <v>172</v>
      </c>
      <c r="BH60" t="s">
        <v>137</v>
      </c>
      <c r="BI60" t="s">
        <v>129</v>
      </c>
      <c r="BJ60" t="s">
        <v>138</v>
      </c>
      <c r="BK60" t="s">
        <v>193</v>
      </c>
      <c r="BL60" t="s">
        <v>169</v>
      </c>
      <c r="BM60" t="s">
        <v>132</v>
      </c>
      <c r="BN60" t="s">
        <v>132</v>
      </c>
      <c r="BO60" t="s">
        <v>132</v>
      </c>
      <c r="BP60" t="s">
        <v>132</v>
      </c>
      <c r="BQ60" t="s">
        <v>132</v>
      </c>
      <c r="BR60" t="s">
        <v>132</v>
      </c>
      <c r="BS60" t="s">
        <v>682</v>
      </c>
      <c r="BY60" t="s">
        <v>95</v>
      </c>
      <c r="CA60" t="s">
        <v>683</v>
      </c>
      <c r="CB60" t="s">
        <v>684</v>
      </c>
      <c r="CC60" t="s">
        <v>685</v>
      </c>
      <c r="CD60">
        <v>25</v>
      </c>
      <c r="CE60" t="s">
        <v>143</v>
      </c>
      <c r="CG60" t="s">
        <v>102</v>
      </c>
      <c r="CL60" t="s">
        <v>686</v>
      </c>
      <c r="CM60" t="s">
        <v>146</v>
      </c>
      <c r="CO60" t="s">
        <v>147</v>
      </c>
      <c r="CP60" t="s">
        <v>687</v>
      </c>
      <c r="CQ60">
        <v>8</v>
      </c>
      <c r="CR60" t="s">
        <v>288</v>
      </c>
      <c r="CT60" t="s">
        <v>181</v>
      </c>
      <c r="CU60" t="s">
        <v>151</v>
      </c>
      <c r="CV60" t="s">
        <v>230</v>
      </c>
      <c r="CW60" t="s">
        <v>688</v>
      </c>
      <c r="CX60" t="s">
        <v>152</v>
      </c>
      <c r="CY60" t="s">
        <v>153</v>
      </c>
      <c r="DA60" t="s">
        <v>151</v>
      </c>
      <c r="DC60" t="s">
        <v>233</v>
      </c>
      <c r="DD60" t="s">
        <v>157</v>
      </c>
      <c r="DE60" t="s">
        <v>689</v>
      </c>
      <c r="DF60" t="s">
        <v>156</v>
      </c>
      <c r="DG60" t="s">
        <v>93</v>
      </c>
      <c r="DH60" t="s">
        <v>690</v>
      </c>
      <c r="DI60" t="s">
        <v>156</v>
      </c>
      <c r="DJ60" t="s">
        <v>204</v>
      </c>
    </row>
    <row r="61" spans="1:114" x14ac:dyDescent="0.3">
      <c r="A61" t="s">
        <v>859</v>
      </c>
      <c r="B61" t="s">
        <v>878</v>
      </c>
      <c r="C61" t="s">
        <v>880</v>
      </c>
      <c r="D61" t="s">
        <v>692</v>
      </c>
      <c r="E61" t="s">
        <v>116</v>
      </c>
      <c r="F61" t="s">
        <v>117</v>
      </c>
      <c r="G61" t="s">
        <v>119</v>
      </c>
      <c r="H61" t="s">
        <v>119</v>
      </c>
      <c r="I61" t="s">
        <v>215</v>
      </c>
      <c r="J61" t="s">
        <v>121</v>
      </c>
      <c r="K61" t="s">
        <v>122</v>
      </c>
      <c r="L61" t="s">
        <v>122</v>
      </c>
      <c r="M61" t="s">
        <v>122</v>
      </c>
      <c r="N61" t="s">
        <v>122</v>
      </c>
      <c r="O61" t="s">
        <v>116</v>
      </c>
      <c r="P61" t="s">
        <v>117</v>
      </c>
      <c r="Q61" t="s">
        <v>119</v>
      </c>
      <c r="R61" t="s">
        <v>119</v>
      </c>
      <c r="S61" t="s">
        <v>215</v>
      </c>
      <c r="T61" t="s">
        <v>116</v>
      </c>
      <c r="U61" t="s">
        <v>117</v>
      </c>
      <c r="V61" t="s">
        <v>119</v>
      </c>
      <c r="W61" t="s">
        <v>119</v>
      </c>
      <c r="X61" t="s">
        <v>215</v>
      </c>
      <c r="Y61" t="s">
        <v>116</v>
      </c>
      <c r="Z61" t="s">
        <v>117</v>
      </c>
      <c r="AA61" t="s">
        <v>119</v>
      </c>
      <c r="AB61" t="s">
        <v>119</v>
      </c>
      <c r="AC61" t="s">
        <v>215</v>
      </c>
      <c r="AD61" t="s">
        <v>126</v>
      </c>
      <c r="AE61" t="s">
        <v>127</v>
      </c>
      <c r="AF61" t="s">
        <v>137</v>
      </c>
      <c r="AG61" t="s">
        <v>171</v>
      </c>
      <c r="AH61" t="s">
        <v>130</v>
      </c>
      <c r="AI61" t="s">
        <v>193</v>
      </c>
      <c r="AJ61" t="s">
        <v>132</v>
      </c>
      <c r="AK61" t="s">
        <v>126</v>
      </c>
      <c r="AL61" t="s">
        <v>127</v>
      </c>
      <c r="AM61" t="s">
        <v>137</v>
      </c>
      <c r="AN61" t="s">
        <v>171</v>
      </c>
      <c r="AO61" t="s">
        <v>130</v>
      </c>
      <c r="AP61" t="s">
        <v>193</v>
      </c>
      <c r="AQ61" t="s">
        <v>132</v>
      </c>
      <c r="AR61" t="s">
        <v>170</v>
      </c>
      <c r="AS61" t="s">
        <v>127</v>
      </c>
      <c r="AT61" t="s">
        <v>137</v>
      </c>
      <c r="AU61" t="s">
        <v>171</v>
      </c>
      <c r="AV61" t="s">
        <v>192</v>
      </c>
      <c r="AW61" t="s">
        <v>193</v>
      </c>
      <c r="AX61" t="s">
        <v>132</v>
      </c>
      <c r="AY61" t="s">
        <v>136</v>
      </c>
      <c r="AZ61" t="s">
        <v>167</v>
      </c>
      <c r="BA61" t="s">
        <v>137</v>
      </c>
      <c r="BB61" t="s">
        <v>129</v>
      </c>
      <c r="BC61" t="s">
        <v>192</v>
      </c>
      <c r="BD61" t="s">
        <v>193</v>
      </c>
      <c r="BE61" t="s">
        <v>132</v>
      </c>
      <c r="BF61" t="s">
        <v>136</v>
      </c>
      <c r="BG61" t="s">
        <v>167</v>
      </c>
      <c r="BH61" t="s">
        <v>137</v>
      </c>
      <c r="BI61" t="s">
        <v>129</v>
      </c>
      <c r="BJ61" t="s">
        <v>192</v>
      </c>
      <c r="BK61" t="s">
        <v>193</v>
      </c>
      <c r="BL61" t="s">
        <v>132</v>
      </c>
      <c r="BM61" t="s">
        <v>132</v>
      </c>
      <c r="BN61" t="s">
        <v>132</v>
      </c>
      <c r="BO61" t="s">
        <v>132</v>
      </c>
      <c r="BP61" t="s">
        <v>132</v>
      </c>
      <c r="BQ61" t="s">
        <v>135</v>
      </c>
      <c r="BR61" t="s">
        <v>132</v>
      </c>
      <c r="BV61" t="s">
        <v>90</v>
      </c>
      <c r="BX61" t="s">
        <v>92</v>
      </c>
      <c r="CA61" t="s">
        <v>693</v>
      </c>
      <c r="CB61" t="s">
        <v>694</v>
      </c>
      <c r="CC61" t="s">
        <v>695</v>
      </c>
      <c r="CD61">
        <v>2</v>
      </c>
      <c r="CE61" t="s">
        <v>143</v>
      </c>
      <c r="CF61" t="s">
        <v>101</v>
      </c>
      <c r="CG61" t="s">
        <v>102</v>
      </c>
      <c r="CL61" t="s">
        <v>696</v>
      </c>
      <c r="CM61" t="s">
        <v>146</v>
      </c>
      <c r="CO61" t="s">
        <v>147</v>
      </c>
      <c r="CP61" t="s">
        <v>697</v>
      </c>
      <c r="CQ61">
        <v>9</v>
      </c>
      <c r="CR61" t="s">
        <v>374</v>
      </c>
      <c r="CT61" t="s">
        <v>181</v>
      </c>
      <c r="CU61" t="s">
        <v>151</v>
      </c>
      <c r="CV61" t="s">
        <v>230</v>
      </c>
      <c r="CW61" t="s">
        <v>698</v>
      </c>
      <c r="CX61" t="s">
        <v>152</v>
      </c>
      <c r="CY61" t="s">
        <v>153</v>
      </c>
      <c r="DA61" t="s">
        <v>151</v>
      </c>
      <c r="DC61" t="s">
        <v>156</v>
      </c>
      <c r="DD61" t="s">
        <v>157</v>
      </c>
      <c r="DE61" t="s">
        <v>699</v>
      </c>
      <c r="DF61" t="s">
        <v>156</v>
      </c>
      <c r="DG61" t="s">
        <v>457</v>
      </c>
      <c r="DI61" t="s">
        <v>156</v>
      </c>
      <c r="DJ61" t="s">
        <v>204</v>
      </c>
    </row>
    <row r="62" spans="1:114" hidden="1" x14ac:dyDescent="0.3">
      <c r="A62" t="s">
        <v>860</v>
      </c>
      <c r="B62" t="s">
        <v>878</v>
      </c>
      <c r="C62" t="s">
        <v>880</v>
      </c>
      <c r="D62" t="s">
        <v>701</v>
      </c>
      <c r="E62" t="s">
        <v>116</v>
      </c>
      <c r="F62" t="s">
        <v>117</v>
      </c>
      <c r="G62" t="s">
        <v>125</v>
      </c>
      <c r="H62" t="s">
        <v>125</v>
      </c>
      <c r="I62" t="s">
        <v>125</v>
      </c>
      <c r="J62" t="s">
        <v>121</v>
      </c>
      <c r="K62" t="s">
        <v>122</v>
      </c>
      <c r="L62" t="s">
        <v>122</v>
      </c>
      <c r="M62" t="s">
        <v>122</v>
      </c>
      <c r="N62" t="s">
        <v>122</v>
      </c>
      <c r="O62" t="s">
        <v>121</v>
      </c>
      <c r="P62" t="s">
        <v>122</v>
      </c>
      <c r="Q62" t="s">
        <v>122</v>
      </c>
      <c r="R62" t="s">
        <v>122</v>
      </c>
      <c r="S62" t="s">
        <v>122</v>
      </c>
      <c r="T62" t="s">
        <v>116</v>
      </c>
      <c r="U62" t="s">
        <v>117</v>
      </c>
      <c r="V62" t="s">
        <v>125</v>
      </c>
      <c r="W62" t="s">
        <v>125</v>
      </c>
      <c r="X62" t="s">
        <v>125</v>
      </c>
      <c r="Y62" t="s">
        <v>121</v>
      </c>
      <c r="Z62" t="s">
        <v>122</v>
      </c>
      <c r="AA62" t="s">
        <v>122</v>
      </c>
      <c r="AB62" t="s">
        <v>122</v>
      </c>
      <c r="AC62" t="s">
        <v>122</v>
      </c>
      <c r="AD62" t="s">
        <v>126</v>
      </c>
      <c r="AE62" t="s">
        <v>127</v>
      </c>
      <c r="AF62" t="s">
        <v>128</v>
      </c>
      <c r="AG62" t="s">
        <v>171</v>
      </c>
      <c r="AH62" t="s">
        <v>130</v>
      </c>
      <c r="AI62" t="s">
        <v>168</v>
      </c>
      <c r="AJ62" t="s">
        <v>132</v>
      </c>
      <c r="AK62" t="s">
        <v>133</v>
      </c>
      <c r="AL62" t="s">
        <v>134</v>
      </c>
      <c r="AM62" t="s">
        <v>121</v>
      </c>
      <c r="AN62" t="s">
        <v>133</v>
      </c>
      <c r="AO62" t="s">
        <v>133</v>
      </c>
      <c r="AP62" t="s">
        <v>133</v>
      </c>
      <c r="AQ62" t="s">
        <v>133</v>
      </c>
      <c r="AR62" t="s">
        <v>133</v>
      </c>
      <c r="AS62" t="s">
        <v>134</v>
      </c>
      <c r="AT62" t="s">
        <v>121</v>
      </c>
      <c r="AU62" t="s">
        <v>133</v>
      </c>
      <c r="AV62" t="s">
        <v>133</v>
      </c>
      <c r="AW62" t="s">
        <v>133</v>
      </c>
      <c r="AX62" t="s">
        <v>133</v>
      </c>
      <c r="AY62" t="s">
        <v>126</v>
      </c>
      <c r="AZ62" t="s">
        <v>127</v>
      </c>
      <c r="BA62" t="s">
        <v>128</v>
      </c>
      <c r="BB62" t="s">
        <v>171</v>
      </c>
      <c r="BC62" t="s">
        <v>130</v>
      </c>
      <c r="BD62" t="s">
        <v>168</v>
      </c>
      <c r="BE62" t="s">
        <v>132</v>
      </c>
      <c r="BF62" t="s">
        <v>133</v>
      </c>
      <c r="BG62" t="s">
        <v>134</v>
      </c>
      <c r="BH62" t="s">
        <v>121</v>
      </c>
      <c r="BI62" t="s">
        <v>133</v>
      </c>
      <c r="BJ62" t="s">
        <v>133</v>
      </c>
      <c r="BK62" t="s">
        <v>133</v>
      </c>
      <c r="BL62" t="s">
        <v>133</v>
      </c>
      <c r="BM62" t="s">
        <v>132</v>
      </c>
      <c r="BN62" t="s">
        <v>132</v>
      </c>
      <c r="BO62" t="s">
        <v>135</v>
      </c>
      <c r="BP62" t="s">
        <v>135</v>
      </c>
      <c r="BQ62" t="s">
        <v>135</v>
      </c>
      <c r="BR62" t="s">
        <v>140</v>
      </c>
      <c r="BS62" t="s">
        <v>702</v>
      </c>
      <c r="BW62" t="s">
        <v>91</v>
      </c>
      <c r="BX62" t="s">
        <v>92</v>
      </c>
      <c r="CA62" t="s">
        <v>703</v>
      </c>
      <c r="CB62" t="s">
        <v>703</v>
      </c>
      <c r="CC62" t="s">
        <v>703</v>
      </c>
      <c r="CD62">
        <v>0</v>
      </c>
      <c r="CE62" t="s">
        <v>176</v>
      </c>
      <c r="CJ62" t="s">
        <v>105</v>
      </c>
      <c r="CL62" t="s">
        <v>704</v>
      </c>
      <c r="CM62" t="s">
        <v>198</v>
      </c>
      <c r="CO62" t="s">
        <v>147</v>
      </c>
      <c r="CP62" t="s">
        <v>705</v>
      </c>
      <c r="CQ62">
        <v>3</v>
      </c>
      <c r="CR62" t="s">
        <v>180</v>
      </c>
      <c r="CT62" t="s">
        <v>181</v>
      </c>
      <c r="CU62" t="s">
        <v>151</v>
      </c>
      <c r="CV62" t="s">
        <v>151</v>
      </c>
      <c r="CX62" t="s">
        <v>139</v>
      </c>
      <c r="CY62" t="s">
        <v>93</v>
      </c>
      <c r="CZ62" t="s">
        <v>706</v>
      </c>
      <c r="DA62" t="s">
        <v>151</v>
      </c>
      <c r="DC62" t="s">
        <v>233</v>
      </c>
      <c r="DD62" t="s">
        <v>151</v>
      </c>
      <c r="DF62" t="s">
        <v>151</v>
      </c>
      <c r="DG62" t="s">
        <v>457</v>
      </c>
      <c r="DI62" t="s">
        <v>156</v>
      </c>
      <c r="DJ62" t="s">
        <v>160</v>
      </c>
    </row>
    <row r="63" spans="1:114" hidden="1" x14ac:dyDescent="0.3">
      <c r="A63" t="s">
        <v>861</v>
      </c>
      <c r="B63" t="s">
        <v>877</v>
      </c>
      <c r="C63" t="s">
        <v>880</v>
      </c>
      <c r="D63" t="s">
        <v>708</v>
      </c>
      <c r="E63" t="s">
        <v>116</v>
      </c>
      <c r="F63" t="s">
        <v>124</v>
      </c>
      <c r="G63" t="s">
        <v>118</v>
      </c>
      <c r="H63" t="s">
        <v>239</v>
      </c>
      <c r="I63" t="s">
        <v>265</v>
      </c>
      <c r="J63" t="s">
        <v>116</v>
      </c>
      <c r="K63" t="s">
        <v>124</v>
      </c>
      <c r="L63" t="s">
        <v>118</v>
      </c>
      <c r="M63" t="s">
        <v>239</v>
      </c>
      <c r="N63" t="s">
        <v>265</v>
      </c>
      <c r="O63" t="s">
        <v>116</v>
      </c>
      <c r="P63" t="s">
        <v>124</v>
      </c>
      <c r="Q63" t="s">
        <v>118</v>
      </c>
      <c r="R63" t="s">
        <v>239</v>
      </c>
      <c r="S63" t="s">
        <v>265</v>
      </c>
      <c r="T63" t="s">
        <v>116</v>
      </c>
      <c r="U63" t="s">
        <v>124</v>
      </c>
      <c r="V63" t="s">
        <v>118</v>
      </c>
      <c r="W63" t="s">
        <v>239</v>
      </c>
      <c r="X63" t="s">
        <v>265</v>
      </c>
      <c r="Y63" t="s">
        <v>116</v>
      </c>
      <c r="Z63" t="s">
        <v>124</v>
      </c>
      <c r="AA63" t="s">
        <v>118</v>
      </c>
      <c r="AB63" t="s">
        <v>239</v>
      </c>
      <c r="AC63" t="s">
        <v>265</v>
      </c>
      <c r="AD63" t="s">
        <v>136</v>
      </c>
      <c r="AE63" t="s">
        <v>189</v>
      </c>
      <c r="AF63" t="s">
        <v>128</v>
      </c>
      <c r="AG63" t="s">
        <v>171</v>
      </c>
      <c r="AH63" t="s">
        <v>192</v>
      </c>
      <c r="AI63" t="s">
        <v>168</v>
      </c>
      <c r="AJ63" t="s">
        <v>132</v>
      </c>
      <c r="AK63" t="s">
        <v>136</v>
      </c>
      <c r="AL63" t="s">
        <v>189</v>
      </c>
      <c r="AM63" t="s">
        <v>128</v>
      </c>
      <c r="AN63" t="s">
        <v>171</v>
      </c>
      <c r="AO63" t="s">
        <v>192</v>
      </c>
      <c r="AP63" t="s">
        <v>168</v>
      </c>
      <c r="AQ63" t="s">
        <v>132</v>
      </c>
      <c r="AR63" t="s">
        <v>136</v>
      </c>
      <c r="AS63" t="s">
        <v>189</v>
      </c>
      <c r="AT63" t="s">
        <v>128</v>
      </c>
      <c r="AU63" t="s">
        <v>171</v>
      </c>
      <c r="AV63" t="s">
        <v>192</v>
      </c>
      <c r="AW63" t="s">
        <v>168</v>
      </c>
      <c r="AX63" t="s">
        <v>132</v>
      </c>
      <c r="AY63" t="s">
        <v>136</v>
      </c>
      <c r="AZ63" t="s">
        <v>189</v>
      </c>
      <c r="BA63" t="s">
        <v>128</v>
      </c>
      <c r="BB63" t="s">
        <v>171</v>
      </c>
      <c r="BC63" t="s">
        <v>192</v>
      </c>
      <c r="BD63" t="s">
        <v>168</v>
      </c>
      <c r="BE63" t="s">
        <v>132</v>
      </c>
      <c r="BF63" t="s">
        <v>136</v>
      </c>
      <c r="BG63" t="s">
        <v>189</v>
      </c>
      <c r="BH63" t="s">
        <v>128</v>
      </c>
      <c r="BI63" t="s">
        <v>171</v>
      </c>
      <c r="BJ63" t="s">
        <v>192</v>
      </c>
      <c r="BK63" t="s">
        <v>168</v>
      </c>
      <c r="BL63" t="s">
        <v>169</v>
      </c>
      <c r="BM63" t="s">
        <v>132</v>
      </c>
      <c r="BN63" t="s">
        <v>139</v>
      </c>
      <c r="BO63" t="s">
        <v>139</v>
      </c>
      <c r="BP63" t="s">
        <v>139</v>
      </c>
      <c r="BQ63" t="s">
        <v>132</v>
      </c>
      <c r="BR63" t="s">
        <v>139</v>
      </c>
      <c r="BY63" t="s">
        <v>95</v>
      </c>
      <c r="CA63" t="s">
        <v>709</v>
      </c>
      <c r="CB63" t="s">
        <v>709</v>
      </c>
      <c r="CC63" t="s">
        <v>709</v>
      </c>
      <c r="CD63">
        <v>0</v>
      </c>
      <c r="CE63" t="s">
        <v>143</v>
      </c>
      <c r="CH63" t="s">
        <v>103</v>
      </c>
      <c r="CM63" t="s">
        <v>146</v>
      </c>
      <c r="CO63" t="s">
        <v>147</v>
      </c>
      <c r="CP63" t="s">
        <v>329</v>
      </c>
      <c r="CQ63">
        <v>5</v>
      </c>
      <c r="CR63" t="s">
        <v>180</v>
      </c>
      <c r="CT63" t="s">
        <v>181</v>
      </c>
      <c r="CU63" t="s">
        <v>156</v>
      </c>
      <c r="CV63" t="s">
        <v>156</v>
      </c>
      <c r="CX63" t="s">
        <v>368</v>
      </c>
      <c r="CY63" t="s">
        <v>153</v>
      </c>
      <c r="DA63" t="s">
        <v>151</v>
      </c>
      <c r="DC63" t="s">
        <v>156</v>
      </c>
      <c r="DD63" t="s">
        <v>151</v>
      </c>
      <c r="DF63" t="s">
        <v>156</v>
      </c>
      <c r="DG63" t="s">
        <v>93</v>
      </c>
      <c r="DH63" t="s">
        <v>710</v>
      </c>
      <c r="DI63" t="s">
        <v>156</v>
      </c>
      <c r="DJ63" t="s">
        <v>160</v>
      </c>
    </row>
    <row r="64" spans="1:114" hidden="1" x14ac:dyDescent="0.3">
      <c r="A64" t="s">
        <v>862</v>
      </c>
      <c r="B64" t="s">
        <v>878</v>
      </c>
      <c r="C64" t="s">
        <v>880</v>
      </c>
      <c r="D64" t="s">
        <v>712</v>
      </c>
      <c r="E64" t="s">
        <v>116</v>
      </c>
      <c r="F64" t="s">
        <v>117</v>
      </c>
      <c r="G64" t="s">
        <v>119</v>
      </c>
      <c r="H64" t="s">
        <v>165</v>
      </c>
      <c r="I64" t="s">
        <v>166</v>
      </c>
      <c r="J64" t="s">
        <v>116</v>
      </c>
      <c r="K64" t="s">
        <v>117</v>
      </c>
      <c r="L64" t="s">
        <v>119</v>
      </c>
      <c r="M64" t="s">
        <v>165</v>
      </c>
      <c r="N64" t="s">
        <v>166</v>
      </c>
      <c r="O64" t="s">
        <v>116</v>
      </c>
      <c r="P64" t="s">
        <v>117</v>
      </c>
      <c r="Q64" t="s">
        <v>118</v>
      </c>
      <c r="R64" t="s">
        <v>340</v>
      </c>
      <c r="S64" t="s">
        <v>166</v>
      </c>
      <c r="T64" t="s">
        <v>116</v>
      </c>
      <c r="U64" t="s">
        <v>124</v>
      </c>
      <c r="V64" t="s">
        <v>119</v>
      </c>
      <c r="W64" t="s">
        <v>119</v>
      </c>
      <c r="X64" t="s">
        <v>166</v>
      </c>
      <c r="Y64" t="s">
        <v>116</v>
      </c>
      <c r="Z64" t="s">
        <v>188</v>
      </c>
      <c r="AA64" t="s">
        <v>119</v>
      </c>
      <c r="AB64" t="s">
        <v>119</v>
      </c>
      <c r="AC64" t="s">
        <v>166</v>
      </c>
      <c r="AD64" t="s">
        <v>136</v>
      </c>
      <c r="AE64" t="s">
        <v>189</v>
      </c>
      <c r="AF64" t="s">
        <v>128</v>
      </c>
      <c r="AG64" t="s">
        <v>171</v>
      </c>
      <c r="AH64" t="s">
        <v>138</v>
      </c>
      <c r="AI64" t="s">
        <v>168</v>
      </c>
      <c r="AJ64" t="s">
        <v>135</v>
      </c>
      <c r="AK64" t="s">
        <v>136</v>
      </c>
      <c r="AL64" t="s">
        <v>189</v>
      </c>
      <c r="AM64" t="s">
        <v>136</v>
      </c>
      <c r="AN64" t="s">
        <v>171</v>
      </c>
      <c r="AO64" t="s">
        <v>138</v>
      </c>
      <c r="AP64" t="s">
        <v>168</v>
      </c>
      <c r="AQ64" t="s">
        <v>135</v>
      </c>
      <c r="AR64" t="s">
        <v>126</v>
      </c>
      <c r="AS64" t="s">
        <v>127</v>
      </c>
      <c r="AT64" t="s">
        <v>136</v>
      </c>
      <c r="AU64" t="s">
        <v>171</v>
      </c>
      <c r="AV64" t="s">
        <v>138</v>
      </c>
      <c r="AW64" t="s">
        <v>168</v>
      </c>
      <c r="AX64" t="s">
        <v>135</v>
      </c>
      <c r="AY64" t="s">
        <v>136</v>
      </c>
      <c r="AZ64" t="s">
        <v>127</v>
      </c>
      <c r="BA64" t="s">
        <v>137</v>
      </c>
      <c r="BB64" t="s">
        <v>129</v>
      </c>
      <c r="BC64" t="s">
        <v>138</v>
      </c>
      <c r="BD64" t="s">
        <v>168</v>
      </c>
      <c r="BE64" t="s">
        <v>135</v>
      </c>
      <c r="BF64" t="s">
        <v>136</v>
      </c>
      <c r="BG64" t="s">
        <v>172</v>
      </c>
      <c r="BH64" t="s">
        <v>137</v>
      </c>
      <c r="BI64" t="s">
        <v>129</v>
      </c>
      <c r="BJ64" t="s">
        <v>138</v>
      </c>
      <c r="BK64" t="s">
        <v>131</v>
      </c>
      <c r="BL64" t="s">
        <v>135</v>
      </c>
      <c r="BM64" t="s">
        <v>135</v>
      </c>
      <c r="BN64" t="s">
        <v>132</v>
      </c>
      <c r="BO64" t="s">
        <v>132</v>
      </c>
      <c r="BP64" t="s">
        <v>132</v>
      </c>
      <c r="BQ64" t="s">
        <v>135</v>
      </c>
      <c r="BR64" t="s">
        <v>132</v>
      </c>
      <c r="BS64" t="s">
        <v>713</v>
      </c>
      <c r="BT64" t="s">
        <v>88</v>
      </c>
      <c r="BU64" t="s">
        <v>89</v>
      </c>
      <c r="BV64" t="s">
        <v>90</v>
      </c>
      <c r="BX64" t="s">
        <v>92</v>
      </c>
      <c r="CA64" t="s">
        <v>714</v>
      </c>
      <c r="CD64">
        <v>22</v>
      </c>
      <c r="CE64" t="s">
        <v>143</v>
      </c>
      <c r="CG64" t="s">
        <v>102</v>
      </c>
      <c r="CH64" t="s">
        <v>103</v>
      </c>
      <c r="CJ64" t="s">
        <v>105</v>
      </c>
      <c r="CL64" t="s">
        <v>715</v>
      </c>
      <c r="CM64" t="s">
        <v>107</v>
      </c>
      <c r="CN64" t="s">
        <v>716</v>
      </c>
      <c r="CO64" t="s">
        <v>228</v>
      </c>
      <c r="CQ64">
        <v>9</v>
      </c>
      <c r="CR64" t="s">
        <v>109</v>
      </c>
      <c r="CS64" t="s">
        <v>717</v>
      </c>
      <c r="CT64" t="s">
        <v>181</v>
      </c>
      <c r="CU64" t="s">
        <v>151</v>
      </c>
      <c r="CV64" t="s">
        <v>151</v>
      </c>
      <c r="CX64" t="s">
        <v>152</v>
      </c>
      <c r="CY64" t="s">
        <v>153</v>
      </c>
      <c r="DA64" t="s">
        <v>154</v>
      </c>
      <c r="DB64" t="s">
        <v>718</v>
      </c>
      <c r="DC64" t="s">
        <v>233</v>
      </c>
      <c r="DD64" t="s">
        <v>157</v>
      </c>
      <c r="DE64" t="s">
        <v>719</v>
      </c>
      <c r="DF64" t="s">
        <v>156</v>
      </c>
      <c r="DG64" t="s">
        <v>93</v>
      </c>
      <c r="DH64" t="s">
        <v>648</v>
      </c>
      <c r="DI64" t="s">
        <v>151</v>
      </c>
      <c r="DJ64" t="s">
        <v>204</v>
      </c>
    </row>
    <row r="65" spans="1:114" hidden="1" x14ac:dyDescent="0.3">
      <c r="A65" t="s">
        <v>720</v>
      </c>
      <c r="B65" t="s">
        <v>878</v>
      </c>
      <c r="C65" t="s">
        <v>880</v>
      </c>
      <c r="D65" t="s">
        <v>721</v>
      </c>
      <c r="E65" t="s">
        <v>116</v>
      </c>
      <c r="F65" t="s">
        <v>188</v>
      </c>
      <c r="G65" t="s">
        <v>119</v>
      </c>
      <c r="H65" t="s">
        <v>239</v>
      </c>
      <c r="I65" t="s">
        <v>265</v>
      </c>
      <c r="J65" t="s">
        <v>123</v>
      </c>
      <c r="K65" t="s">
        <v>139</v>
      </c>
      <c r="L65" t="s">
        <v>119</v>
      </c>
      <c r="M65" t="s">
        <v>239</v>
      </c>
      <c r="N65" t="s">
        <v>265</v>
      </c>
      <c r="O65" t="s">
        <v>116</v>
      </c>
      <c r="P65" t="s">
        <v>124</v>
      </c>
      <c r="Q65" t="s">
        <v>165</v>
      </c>
      <c r="R65" t="s">
        <v>119</v>
      </c>
      <c r="S65" t="s">
        <v>166</v>
      </c>
      <c r="T65" t="s">
        <v>116</v>
      </c>
      <c r="U65" t="s">
        <v>124</v>
      </c>
      <c r="V65" t="s">
        <v>118</v>
      </c>
      <c r="W65" t="s">
        <v>119</v>
      </c>
      <c r="X65" t="s">
        <v>120</v>
      </c>
      <c r="Y65" t="s">
        <v>123</v>
      </c>
      <c r="Z65" t="s">
        <v>124</v>
      </c>
      <c r="AA65" t="s">
        <v>119</v>
      </c>
      <c r="AB65" t="s">
        <v>239</v>
      </c>
      <c r="AC65" t="s">
        <v>265</v>
      </c>
      <c r="AD65" t="s">
        <v>126</v>
      </c>
      <c r="AE65" t="s">
        <v>189</v>
      </c>
      <c r="AF65" t="s">
        <v>136</v>
      </c>
      <c r="AG65" t="s">
        <v>171</v>
      </c>
      <c r="AH65" t="s">
        <v>138</v>
      </c>
      <c r="AI65" t="s">
        <v>193</v>
      </c>
      <c r="AJ65" t="s">
        <v>132</v>
      </c>
      <c r="AK65" t="s">
        <v>126</v>
      </c>
      <c r="AL65" t="s">
        <v>189</v>
      </c>
      <c r="AM65" t="s">
        <v>136</v>
      </c>
      <c r="AN65" t="s">
        <v>171</v>
      </c>
      <c r="AO65" t="s">
        <v>138</v>
      </c>
      <c r="AP65" t="s">
        <v>193</v>
      </c>
      <c r="AQ65" t="s">
        <v>169</v>
      </c>
      <c r="AR65" t="s">
        <v>126</v>
      </c>
      <c r="AS65" t="s">
        <v>167</v>
      </c>
      <c r="AT65" t="s">
        <v>136</v>
      </c>
      <c r="AU65" t="s">
        <v>171</v>
      </c>
      <c r="AV65" t="s">
        <v>138</v>
      </c>
      <c r="AW65" t="s">
        <v>193</v>
      </c>
      <c r="AX65" t="s">
        <v>132</v>
      </c>
      <c r="AY65" t="s">
        <v>170</v>
      </c>
      <c r="AZ65" t="s">
        <v>167</v>
      </c>
      <c r="BA65" t="s">
        <v>136</v>
      </c>
      <c r="BB65" t="s">
        <v>171</v>
      </c>
      <c r="BC65" t="s">
        <v>138</v>
      </c>
      <c r="BD65" t="s">
        <v>193</v>
      </c>
      <c r="BE65" t="s">
        <v>132</v>
      </c>
      <c r="BF65" t="s">
        <v>136</v>
      </c>
      <c r="BG65" t="s">
        <v>189</v>
      </c>
      <c r="BH65" t="s">
        <v>137</v>
      </c>
      <c r="BI65" t="s">
        <v>190</v>
      </c>
      <c r="BJ65" t="s">
        <v>138</v>
      </c>
      <c r="BK65" t="s">
        <v>193</v>
      </c>
      <c r="BL65" t="s">
        <v>132</v>
      </c>
      <c r="BM65" t="s">
        <v>139</v>
      </c>
      <c r="BN65" t="s">
        <v>139</v>
      </c>
      <c r="BO65" t="s">
        <v>139</v>
      </c>
      <c r="BP65" t="s">
        <v>139</v>
      </c>
      <c r="BQ65" t="s">
        <v>139</v>
      </c>
      <c r="BR65" t="s">
        <v>140</v>
      </c>
      <c r="BS65" t="s">
        <v>722</v>
      </c>
      <c r="BY65" t="s">
        <v>95</v>
      </c>
      <c r="CA65" t="s">
        <v>723</v>
      </c>
      <c r="CB65" t="s">
        <v>723</v>
      </c>
      <c r="CC65" t="s">
        <v>723</v>
      </c>
      <c r="CD65">
        <v>2</v>
      </c>
      <c r="CE65" t="s">
        <v>244</v>
      </c>
      <c r="CH65" t="s">
        <v>103</v>
      </c>
      <c r="CI65" t="s">
        <v>104</v>
      </c>
      <c r="CL65" t="s">
        <v>724</v>
      </c>
      <c r="CM65" t="s">
        <v>198</v>
      </c>
      <c r="CO65" t="s">
        <v>147</v>
      </c>
      <c r="CP65" t="s">
        <v>725</v>
      </c>
      <c r="CQ65">
        <v>5</v>
      </c>
      <c r="CR65" t="s">
        <v>109</v>
      </c>
      <c r="CS65" t="s">
        <v>726</v>
      </c>
      <c r="CT65" t="s">
        <v>181</v>
      </c>
      <c r="CU65" t="s">
        <v>151</v>
      </c>
      <c r="CV65" t="s">
        <v>230</v>
      </c>
      <c r="CW65" t="s">
        <v>727</v>
      </c>
      <c r="CX65" t="s">
        <v>152</v>
      </c>
      <c r="CY65" t="s">
        <v>93</v>
      </c>
      <c r="CZ65" t="s">
        <v>728</v>
      </c>
      <c r="DA65" t="s">
        <v>151</v>
      </c>
      <c r="DC65" t="s">
        <v>156</v>
      </c>
      <c r="DD65" t="s">
        <v>151</v>
      </c>
      <c r="DF65" t="s">
        <v>156</v>
      </c>
      <c r="DG65" t="s">
        <v>93</v>
      </c>
      <c r="DH65" t="s">
        <v>729</v>
      </c>
      <c r="DI65" t="s">
        <v>156</v>
      </c>
      <c r="DJ65" t="s">
        <v>204</v>
      </c>
    </row>
    <row r="66" spans="1:114" hidden="1" x14ac:dyDescent="0.3">
      <c r="A66" t="s">
        <v>863</v>
      </c>
      <c r="B66" t="s">
        <v>879</v>
      </c>
      <c r="C66" t="s">
        <v>880</v>
      </c>
      <c r="D66" t="s">
        <v>731</v>
      </c>
      <c r="E66" t="s">
        <v>116</v>
      </c>
      <c r="F66" t="s">
        <v>124</v>
      </c>
      <c r="G66" t="s">
        <v>119</v>
      </c>
      <c r="H66" t="s">
        <v>119</v>
      </c>
      <c r="I66" t="s">
        <v>120</v>
      </c>
      <c r="J66" t="s">
        <v>121</v>
      </c>
      <c r="K66" t="s">
        <v>122</v>
      </c>
      <c r="L66" t="s">
        <v>122</v>
      </c>
      <c r="M66" t="s">
        <v>122</v>
      </c>
      <c r="N66" t="s">
        <v>122</v>
      </c>
      <c r="O66" t="s">
        <v>123</v>
      </c>
      <c r="P66" t="s">
        <v>124</v>
      </c>
      <c r="Q66" t="s">
        <v>119</v>
      </c>
      <c r="R66" t="s">
        <v>119</v>
      </c>
      <c r="S66" t="s">
        <v>120</v>
      </c>
      <c r="T66" t="s">
        <v>123</v>
      </c>
      <c r="U66" t="s">
        <v>124</v>
      </c>
      <c r="V66" t="s">
        <v>119</v>
      </c>
      <c r="W66" t="s">
        <v>119</v>
      </c>
      <c r="X66" t="s">
        <v>120</v>
      </c>
      <c r="Y66" t="s">
        <v>123</v>
      </c>
      <c r="Z66" t="s">
        <v>188</v>
      </c>
      <c r="AA66" t="s">
        <v>119</v>
      </c>
      <c r="AB66" t="s">
        <v>239</v>
      </c>
      <c r="AC66" t="s">
        <v>265</v>
      </c>
      <c r="AD66" t="s">
        <v>126</v>
      </c>
      <c r="AE66" t="s">
        <v>127</v>
      </c>
      <c r="AF66" t="s">
        <v>136</v>
      </c>
      <c r="AG66" t="s">
        <v>171</v>
      </c>
      <c r="AH66" t="s">
        <v>191</v>
      </c>
      <c r="AI66" t="s">
        <v>131</v>
      </c>
      <c r="AJ66" t="s">
        <v>132</v>
      </c>
      <c r="AR66" t="s">
        <v>126</v>
      </c>
      <c r="AS66" t="s">
        <v>127</v>
      </c>
      <c r="AT66" t="s">
        <v>136</v>
      </c>
      <c r="AU66" t="s">
        <v>171</v>
      </c>
      <c r="AV66" t="s">
        <v>191</v>
      </c>
      <c r="AW66" t="s">
        <v>131</v>
      </c>
      <c r="AX66" t="s">
        <v>132</v>
      </c>
      <c r="AY66" t="s">
        <v>126</v>
      </c>
      <c r="AZ66" t="s">
        <v>127</v>
      </c>
      <c r="BA66" t="s">
        <v>136</v>
      </c>
      <c r="BB66" t="s">
        <v>171</v>
      </c>
      <c r="BC66" t="s">
        <v>191</v>
      </c>
      <c r="BD66" t="s">
        <v>131</v>
      </c>
      <c r="BE66" t="s">
        <v>132</v>
      </c>
      <c r="BF66" t="s">
        <v>136</v>
      </c>
      <c r="BG66" t="s">
        <v>167</v>
      </c>
      <c r="BH66" t="s">
        <v>137</v>
      </c>
      <c r="BI66" t="s">
        <v>129</v>
      </c>
      <c r="BJ66" t="s">
        <v>130</v>
      </c>
      <c r="BK66" t="s">
        <v>131</v>
      </c>
      <c r="BL66" t="s">
        <v>169</v>
      </c>
      <c r="BM66" t="s">
        <v>139</v>
      </c>
      <c r="BN66" t="s">
        <v>139</v>
      </c>
      <c r="BO66" t="s">
        <v>132</v>
      </c>
      <c r="BP66" t="s">
        <v>132</v>
      </c>
      <c r="BQ66" t="s">
        <v>135</v>
      </c>
      <c r="BR66" t="s">
        <v>139</v>
      </c>
      <c r="BV66" t="s">
        <v>90</v>
      </c>
      <c r="CA66" t="s">
        <v>732</v>
      </c>
      <c r="CB66" t="s">
        <v>732</v>
      </c>
      <c r="CC66" t="s">
        <v>732</v>
      </c>
      <c r="CD66">
        <v>8</v>
      </c>
      <c r="CE66" t="s">
        <v>244</v>
      </c>
      <c r="CK66" t="s">
        <v>733</v>
      </c>
      <c r="CL66" t="s">
        <v>734</v>
      </c>
      <c r="CM66" t="s">
        <v>107</v>
      </c>
      <c r="CN66" t="s">
        <v>735</v>
      </c>
      <c r="CO66" t="s">
        <v>147</v>
      </c>
      <c r="CP66" t="s">
        <v>590</v>
      </c>
      <c r="CQ66">
        <v>5</v>
      </c>
      <c r="CR66" t="s">
        <v>109</v>
      </c>
      <c r="CS66" t="s">
        <v>736</v>
      </c>
      <c r="CT66" t="s">
        <v>181</v>
      </c>
      <c r="CU66" t="s">
        <v>151</v>
      </c>
      <c r="CV66" t="s">
        <v>230</v>
      </c>
      <c r="CW66" t="s">
        <v>737</v>
      </c>
      <c r="CX66" t="s">
        <v>152</v>
      </c>
      <c r="CY66" t="s">
        <v>153</v>
      </c>
      <c r="DA66" t="s">
        <v>151</v>
      </c>
      <c r="DC66" t="s">
        <v>156</v>
      </c>
      <c r="DD66" t="s">
        <v>157</v>
      </c>
      <c r="DF66" t="s">
        <v>156</v>
      </c>
      <c r="DG66" t="s">
        <v>93</v>
      </c>
      <c r="DH66" t="s">
        <v>349</v>
      </c>
      <c r="DI66" t="s">
        <v>156</v>
      </c>
      <c r="DJ66" t="s">
        <v>204</v>
      </c>
    </row>
    <row r="67" spans="1:114" x14ac:dyDescent="0.3">
      <c r="A67" t="s">
        <v>864</v>
      </c>
      <c r="B67" t="s">
        <v>878</v>
      </c>
      <c r="C67" t="s">
        <v>880</v>
      </c>
      <c r="D67" t="s">
        <v>741</v>
      </c>
      <c r="E67" t="s">
        <v>116</v>
      </c>
      <c r="F67" t="s">
        <v>117</v>
      </c>
      <c r="G67" t="s">
        <v>118</v>
      </c>
      <c r="H67" t="s">
        <v>118</v>
      </c>
      <c r="I67" t="s">
        <v>166</v>
      </c>
      <c r="J67" t="s">
        <v>121</v>
      </c>
      <c r="K67" t="s">
        <v>122</v>
      </c>
      <c r="L67" t="s">
        <v>125</v>
      </c>
      <c r="M67" t="s">
        <v>122</v>
      </c>
      <c r="N67" t="s">
        <v>122</v>
      </c>
      <c r="O67" t="s">
        <v>116</v>
      </c>
      <c r="P67" t="s">
        <v>117</v>
      </c>
      <c r="Q67" t="s">
        <v>165</v>
      </c>
      <c r="R67" t="s">
        <v>340</v>
      </c>
      <c r="S67" t="s">
        <v>166</v>
      </c>
      <c r="T67" t="s">
        <v>116</v>
      </c>
      <c r="U67" t="s">
        <v>117</v>
      </c>
      <c r="V67" t="s">
        <v>118</v>
      </c>
      <c r="W67" t="s">
        <v>118</v>
      </c>
      <c r="X67" t="s">
        <v>120</v>
      </c>
      <c r="Y67" t="s">
        <v>116</v>
      </c>
      <c r="Z67" t="s">
        <v>117</v>
      </c>
      <c r="AA67" t="s">
        <v>118</v>
      </c>
      <c r="AB67" t="s">
        <v>118</v>
      </c>
      <c r="AC67" t="s">
        <v>120</v>
      </c>
      <c r="AD67" t="s">
        <v>170</v>
      </c>
      <c r="AE67" t="s">
        <v>167</v>
      </c>
      <c r="AF67" t="s">
        <v>137</v>
      </c>
      <c r="AG67" t="s">
        <v>129</v>
      </c>
      <c r="AH67" t="s">
        <v>130</v>
      </c>
      <c r="AI67" t="s">
        <v>131</v>
      </c>
      <c r="AJ67" t="s">
        <v>132</v>
      </c>
      <c r="AK67" t="s">
        <v>133</v>
      </c>
      <c r="AL67" t="s">
        <v>134</v>
      </c>
      <c r="AM67" t="s">
        <v>121</v>
      </c>
      <c r="AN67" t="s">
        <v>133</v>
      </c>
      <c r="AO67" t="s">
        <v>133</v>
      </c>
      <c r="AP67" t="s">
        <v>133</v>
      </c>
      <c r="AQ67" t="s">
        <v>133</v>
      </c>
      <c r="AR67" t="s">
        <v>126</v>
      </c>
      <c r="AS67" t="s">
        <v>167</v>
      </c>
      <c r="AT67" t="s">
        <v>137</v>
      </c>
      <c r="AU67" t="s">
        <v>129</v>
      </c>
      <c r="AV67" t="s">
        <v>130</v>
      </c>
      <c r="AW67" t="s">
        <v>131</v>
      </c>
      <c r="AX67" t="s">
        <v>132</v>
      </c>
      <c r="AY67" t="s">
        <v>170</v>
      </c>
      <c r="AZ67" t="s">
        <v>167</v>
      </c>
      <c r="BA67" t="s">
        <v>137</v>
      </c>
      <c r="BB67" t="s">
        <v>129</v>
      </c>
      <c r="BC67" t="s">
        <v>130</v>
      </c>
      <c r="BD67" t="s">
        <v>131</v>
      </c>
      <c r="BE67" t="s">
        <v>132</v>
      </c>
      <c r="BF67" t="s">
        <v>136</v>
      </c>
      <c r="BG67" t="s">
        <v>167</v>
      </c>
      <c r="BH67" t="s">
        <v>137</v>
      </c>
      <c r="BI67" t="s">
        <v>129</v>
      </c>
      <c r="BJ67" t="s">
        <v>192</v>
      </c>
      <c r="BK67" t="s">
        <v>193</v>
      </c>
      <c r="BL67" t="s">
        <v>132</v>
      </c>
      <c r="BM67" t="s">
        <v>139</v>
      </c>
      <c r="BN67" t="s">
        <v>139</v>
      </c>
      <c r="BO67" t="s">
        <v>132</v>
      </c>
      <c r="BP67" t="s">
        <v>132</v>
      </c>
      <c r="BQ67" t="s">
        <v>139</v>
      </c>
      <c r="BR67" t="s">
        <v>135</v>
      </c>
      <c r="BS67" t="s">
        <v>742</v>
      </c>
      <c r="BZ67" t="s">
        <v>742</v>
      </c>
      <c r="CA67" t="s">
        <v>743</v>
      </c>
      <c r="CB67" t="s">
        <v>744</v>
      </c>
      <c r="CC67" t="s">
        <v>745</v>
      </c>
      <c r="CD67">
        <v>30</v>
      </c>
      <c r="CE67" t="s">
        <v>176</v>
      </c>
      <c r="CJ67" t="s">
        <v>105</v>
      </c>
      <c r="CL67" t="s">
        <v>746</v>
      </c>
      <c r="CM67" t="s">
        <v>178</v>
      </c>
      <c r="CO67" t="s">
        <v>247</v>
      </c>
      <c r="CQ67">
        <v>6</v>
      </c>
      <c r="CR67" t="s">
        <v>109</v>
      </c>
      <c r="CS67" t="s">
        <v>747</v>
      </c>
      <c r="CT67" t="s">
        <v>181</v>
      </c>
      <c r="CU67" t="s">
        <v>151</v>
      </c>
      <c r="CV67" t="s">
        <v>151</v>
      </c>
      <c r="CX67" t="s">
        <v>219</v>
      </c>
      <c r="CY67" t="s">
        <v>153</v>
      </c>
      <c r="DA67" t="s">
        <v>154</v>
      </c>
      <c r="DC67" t="s">
        <v>156</v>
      </c>
      <c r="DD67" t="s">
        <v>151</v>
      </c>
      <c r="DF67" t="s">
        <v>156</v>
      </c>
      <c r="DG67" t="s">
        <v>93</v>
      </c>
      <c r="DH67" t="s">
        <v>748</v>
      </c>
      <c r="DI67" t="s">
        <v>151</v>
      </c>
      <c r="DJ67" t="s">
        <v>160</v>
      </c>
    </row>
    <row r="68" spans="1:114" hidden="1" x14ac:dyDescent="0.3">
      <c r="A68" t="s">
        <v>865</v>
      </c>
      <c r="B68" t="s">
        <v>879</v>
      </c>
      <c r="C68" t="s">
        <v>880</v>
      </c>
      <c r="D68" t="s">
        <v>750</v>
      </c>
      <c r="E68" t="s">
        <v>116</v>
      </c>
      <c r="F68" t="s">
        <v>124</v>
      </c>
      <c r="G68" t="s">
        <v>119</v>
      </c>
      <c r="H68" t="s">
        <v>119</v>
      </c>
      <c r="I68" t="s">
        <v>215</v>
      </c>
      <c r="J68" t="s">
        <v>121</v>
      </c>
      <c r="K68" t="s">
        <v>122</v>
      </c>
      <c r="L68" t="s">
        <v>122</v>
      </c>
      <c r="M68" t="s">
        <v>122</v>
      </c>
      <c r="N68" t="s">
        <v>122</v>
      </c>
      <c r="O68" t="s">
        <v>123</v>
      </c>
      <c r="P68" t="s">
        <v>124</v>
      </c>
      <c r="Q68" t="s">
        <v>119</v>
      </c>
      <c r="R68" t="s">
        <v>119</v>
      </c>
      <c r="S68" t="s">
        <v>215</v>
      </c>
      <c r="T68" t="s">
        <v>123</v>
      </c>
      <c r="U68" t="s">
        <v>124</v>
      </c>
      <c r="V68" t="s">
        <v>119</v>
      </c>
      <c r="W68" t="s">
        <v>119</v>
      </c>
      <c r="X68" t="s">
        <v>215</v>
      </c>
      <c r="Y68" t="s">
        <v>275</v>
      </c>
      <c r="Z68" t="s">
        <v>124</v>
      </c>
      <c r="AA68" t="s">
        <v>119</v>
      </c>
      <c r="AB68" t="s">
        <v>119</v>
      </c>
      <c r="AC68" t="s">
        <v>215</v>
      </c>
      <c r="AD68" t="s">
        <v>126</v>
      </c>
      <c r="AE68" t="s">
        <v>167</v>
      </c>
      <c r="AF68" t="s">
        <v>136</v>
      </c>
      <c r="AG68" t="s">
        <v>129</v>
      </c>
      <c r="AH68" t="s">
        <v>130</v>
      </c>
      <c r="AI68" t="s">
        <v>168</v>
      </c>
      <c r="AJ68" t="s">
        <v>132</v>
      </c>
      <c r="AK68" t="s">
        <v>133</v>
      </c>
      <c r="AL68" t="s">
        <v>134</v>
      </c>
      <c r="AM68" t="s">
        <v>121</v>
      </c>
      <c r="AN68" t="s">
        <v>133</v>
      </c>
      <c r="AO68" t="s">
        <v>133</v>
      </c>
      <c r="AP68" t="s">
        <v>133</v>
      </c>
      <c r="AQ68" t="s">
        <v>133</v>
      </c>
      <c r="AR68" t="s">
        <v>170</v>
      </c>
      <c r="AS68" t="s">
        <v>167</v>
      </c>
      <c r="AT68" t="s">
        <v>137</v>
      </c>
      <c r="AU68" t="s">
        <v>129</v>
      </c>
      <c r="AV68" t="s">
        <v>130</v>
      </c>
      <c r="AW68" t="s">
        <v>168</v>
      </c>
      <c r="AX68" t="s">
        <v>135</v>
      </c>
      <c r="AY68" t="s">
        <v>170</v>
      </c>
      <c r="AZ68" t="s">
        <v>167</v>
      </c>
      <c r="BA68" t="s">
        <v>137</v>
      </c>
      <c r="BB68" t="s">
        <v>129</v>
      </c>
      <c r="BC68" t="s">
        <v>130</v>
      </c>
      <c r="BD68" t="s">
        <v>131</v>
      </c>
      <c r="BE68" t="s">
        <v>132</v>
      </c>
      <c r="BF68" t="s">
        <v>136</v>
      </c>
      <c r="BG68" t="s">
        <v>167</v>
      </c>
      <c r="BH68" t="s">
        <v>137</v>
      </c>
      <c r="BI68" t="s">
        <v>129</v>
      </c>
      <c r="BJ68" t="s">
        <v>138</v>
      </c>
      <c r="BK68" t="s">
        <v>131</v>
      </c>
      <c r="BL68" t="s">
        <v>132</v>
      </c>
      <c r="BM68" t="s">
        <v>139</v>
      </c>
      <c r="BN68" t="s">
        <v>132</v>
      </c>
      <c r="BO68" t="s">
        <v>132</v>
      </c>
      <c r="BP68" t="s">
        <v>139</v>
      </c>
      <c r="BQ68" t="s">
        <v>132</v>
      </c>
      <c r="BR68" t="s">
        <v>139</v>
      </c>
      <c r="BS68" t="s">
        <v>436</v>
      </c>
      <c r="BV68" t="s">
        <v>90</v>
      </c>
      <c r="CA68" t="s">
        <v>436</v>
      </c>
      <c r="CB68" t="s">
        <v>436</v>
      </c>
      <c r="CC68" t="s">
        <v>436</v>
      </c>
      <c r="CD68">
        <v>4</v>
      </c>
      <c r="CE68" t="s">
        <v>244</v>
      </c>
      <c r="CH68" t="s">
        <v>103</v>
      </c>
      <c r="CL68" t="s">
        <v>436</v>
      </c>
      <c r="CM68" t="s">
        <v>198</v>
      </c>
      <c r="CO68" t="s">
        <v>247</v>
      </c>
      <c r="CQ68">
        <v>5</v>
      </c>
      <c r="CR68" t="s">
        <v>180</v>
      </c>
      <c r="CT68" t="s">
        <v>181</v>
      </c>
      <c r="CU68" t="s">
        <v>151</v>
      </c>
      <c r="CV68" t="s">
        <v>230</v>
      </c>
      <c r="CW68" t="s">
        <v>751</v>
      </c>
      <c r="CX68" t="s">
        <v>152</v>
      </c>
      <c r="CY68" t="s">
        <v>153</v>
      </c>
      <c r="DA68" t="s">
        <v>151</v>
      </c>
      <c r="DC68" t="s">
        <v>233</v>
      </c>
      <c r="DD68" t="s">
        <v>157</v>
      </c>
      <c r="DE68" t="s">
        <v>436</v>
      </c>
      <c r="DF68" t="s">
        <v>156</v>
      </c>
      <c r="DG68" t="s">
        <v>93</v>
      </c>
      <c r="DH68" t="s">
        <v>436</v>
      </c>
      <c r="DI68" t="s">
        <v>151</v>
      </c>
      <c r="DJ68" t="s">
        <v>204</v>
      </c>
    </row>
    <row r="69" spans="1:114" hidden="1" x14ac:dyDescent="0.3">
      <c r="A69" t="s">
        <v>867</v>
      </c>
      <c r="B69" t="s">
        <v>879</v>
      </c>
      <c r="C69" t="s">
        <v>880</v>
      </c>
      <c r="D69" t="s">
        <v>755</v>
      </c>
      <c r="E69" t="s">
        <v>116</v>
      </c>
      <c r="F69" t="s">
        <v>117</v>
      </c>
      <c r="G69" t="s">
        <v>118</v>
      </c>
      <c r="H69" t="s">
        <v>119</v>
      </c>
      <c r="I69" t="s">
        <v>215</v>
      </c>
      <c r="J69" t="s">
        <v>121</v>
      </c>
      <c r="K69" t="s">
        <v>122</v>
      </c>
      <c r="L69" t="s">
        <v>125</v>
      </c>
      <c r="M69" t="s">
        <v>122</v>
      </c>
      <c r="N69" t="s">
        <v>122</v>
      </c>
      <c r="O69" t="s">
        <v>116</v>
      </c>
      <c r="P69" t="s">
        <v>117</v>
      </c>
      <c r="Q69" t="s">
        <v>118</v>
      </c>
      <c r="R69" t="s">
        <v>119</v>
      </c>
      <c r="S69" t="s">
        <v>215</v>
      </c>
      <c r="T69" t="s">
        <v>116</v>
      </c>
      <c r="U69" t="s">
        <v>117</v>
      </c>
      <c r="V69" t="s">
        <v>119</v>
      </c>
      <c r="W69" t="s">
        <v>119</v>
      </c>
      <c r="X69" t="s">
        <v>215</v>
      </c>
      <c r="Y69" t="s">
        <v>121</v>
      </c>
      <c r="Z69" t="s">
        <v>122</v>
      </c>
      <c r="AA69" t="s">
        <v>122</v>
      </c>
      <c r="AB69" t="s">
        <v>122</v>
      </c>
      <c r="AC69" t="s">
        <v>122</v>
      </c>
      <c r="AD69" t="s">
        <v>170</v>
      </c>
      <c r="AE69" t="s">
        <v>127</v>
      </c>
      <c r="AF69" t="s">
        <v>137</v>
      </c>
      <c r="AG69" t="s">
        <v>190</v>
      </c>
      <c r="AH69" t="s">
        <v>191</v>
      </c>
      <c r="AI69" t="s">
        <v>193</v>
      </c>
      <c r="AJ69" t="s">
        <v>132</v>
      </c>
      <c r="AK69" t="s">
        <v>170</v>
      </c>
      <c r="AL69" t="s">
        <v>127</v>
      </c>
      <c r="AM69" t="s">
        <v>137</v>
      </c>
      <c r="AN69" t="s">
        <v>190</v>
      </c>
      <c r="AO69" t="s">
        <v>191</v>
      </c>
      <c r="AP69" t="s">
        <v>193</v>
      </c>
      <c r="AQ69" t="s">
        <v>132</v>
      </c>
      <c r="AR69" t="s">
        <v>170</v>
      </c>
      <c r="AS69" t="s">
        <v>127</v>
      </c>
      <c r="AT69" t="s">
        <v>137</v>
      </c>
      <c r="AU69" t="s">
        <v>190</v>
      </c>
      <c r="AV69" t="s">
        <v>191</v>
      </c>
      <c r="AW69" t="s">
        <v>193</v>
      </c>
      <c r="AX69" t="s">
        <v>132</v>
      </c>
      <c r="AY69" t="s">
        <v>170</v>
      </c>
      <c r="AZ69" t="s">
        <v>127</v>
      </c>
      <c r="BA69" t="s">
        <v>137</v>
      </c>
      <c r="BB69" t="s">
        <v>190</v>
      </c>
      <c r="BC69" t="s">
        <v>130</v>
      </c>
      <c r="BD69" t="s">
        <v>193</v>
      </c>
      <c r="BE69" t="s">
        <v>132</v>
      </c>
      <c r="BF69" t="s">
        <v>136</v>
      </c>
      <c r="BG69" t="s">
        <v>127</v>
      </c>
      <c r="BH69" t="s">
        <v>137</v>
      </c>
      <c r="BI69" t="s">
        <v>129</v>
      </c>
      <c r="BJ69" t="s">
        <v>192</v>
      </c>
      <c r="BK69" t="s">
        <v>193</v>
      </c>
      <c r="BL69" t="s">
        <v>132</v>
      </c>
      <c r="BM69" t="s">
        <v>139</v>
      </c>
      <c r="BN69" t="s">
        <v>139</v>
      </c>
      <c r="BO69" t="s">
        <v>139</v>
      </c>
      <c r="BP69" t="s">
        <v>140</v>
      </c>
      <c r="BQ69" t="s">
        <v>140</v>
      </c>
      <c r="BR69" t="s">
        <v>132</v>
      </c>
      <c r="BS69" t="s">
        <v>756</v>
      </c>
      <c r="BW69" t="s">
        <v>91</v>
      </c>
      <c r="BX69" t="s">
        <v>92</v>
      </c>
      <c r="CA69" t="s">
        <v>757</v>
      </c>
      <c r="CB69" t="s">
        <v>758</v>
      </c>
      <c r="CD69">
        <v>0</v>
      </c>
      <c r="CE69" t="s">
        <v>244</v>
      </c>
      <c r="CG69" t="s">
        <v>102</v>
      </c>
      <c r="CH69" t="s">
        <v>103</v>
      </c>
      <c r="CI69" t="s">
        <v>104</v>
      </c>
      <c r="CL69" t="s">
        <v>759</v>
      </c>
      <c r="CM69" t="s">
        <v>146</v>
      </c>
      <c r="CO69" t="s">
        <v>247</v>
      </c>
      <c r="CQ69">
        <v>5</v>
      </c>
      <c r="CR69" t="s">
        <v>180</v>
      </c>
      <c r="CT69" t="s">
        <v>181</v>
      </c>
      <c r="CU69" t="s">
        <v>151</v>
      </c>
      <c r="CV69" t="s">
        <v>151</v>
      </c>
      <c r="CX69" t="s">
        <v>152</v>
      </c>
      <c r="CY69" t="s">
        <v>153</v>
      </c>
      <c r="DA69" t="s">
        <v>154</v>
      </c>
      <c r="DB69" t="s">
        <v>760</v>
      </c>
      <c r="DC69" t="s">
        <v>156</v>
      </c>
      <c r="DD69" t="s">
        <v>157</v>
      </c>
      <c r="DE69" t="s">
        <v>761</v>
      </c>
      <c r="DF69" t="s">
        <v>156</v>
      </c>
      <c r="DG69" t="s">
        <v>93</v>
      </c>
      <c r="DH69" t="s">
        <v>762</v>
      </c>
      <c r="DI69" t="s">
        <v>151</v>
      </c>
      <c r="DJ69" t="s">
        <v>160</v>
      </c>
    </row>
    <row r="70" spans="1:114" x14ac:dyDescent="0.3">
      <c r="A70" t="s">
        <v>868</v>
      </c>
      <c r="B70" t="s">
        <v>879</v>
      </c>
      <c r="C70" t="s">
        <v>880</v>
      </c>
      <c r="D70" t="s">
        <v>764</v>
      </c>
      <c r="E70" t="s">
        <v>116</v>
      </c>
      <c r="F70" t="s">
        <v>117</v>
      </c>
      <c r="G70" t="s">
        <v>119</v>
      </c>
      <c r="H70" t="s">
        <v>119</v>
      </c>
      <c r="I70" t="s">
        <v>120</v>
      </c>
      <c r="J70" t="s">
        <v>121</v>
      </c>
      <c r="K70" t="s">
        <v>122</v>
      </c>
      <c r="L70" t="s">
        <v>122</v>
      </c>
      <c r="M70" t="s">
        <v>122</v>
      </c>
      <c r="N70" t="s">
        <v>122</v>
      </c>
      <c r="O70" t="s">
        <v>116</v>
      </c>
      <c r="P70" t="s">
        <v>117</v>
      </c>
      <c r="Q70" t="s">
        <v>119</v>
      </c>
      <c r="R70" t="s">
        <v>119</v>
      </c>
      <c r="S70" t="s">
        <v>120</v>
      </c>
      <c r="T70" t="s">
        <v>116</v>
      </c>
      <c r="U70" t="s">
        <v>117</v>
      </c>
      <c r="V70" t="s">
        <v>119</v>
      </c>
      <c r="W70" t="s">
        <v>119</v>
      </c>
      <c r="X70" t="s">
        <v>120</v>
      </c>
      <c r="Y70" t="s">
        <v>116</v>
      </c>
      <c r="Z70" t="s">
        <v>117</v>
      </c>
      <c r="AA70" t="s">
        <v>119</v>
      </c>
      <c r="AB70" t="s">
        <v>119</v>
      </c>
      <c r="AC70" t="s">
        <v>215</v>
      </c>
      <c r="AD70" t="s">
        <v>126</v>
      </c>
      <c r="AE70" t="s">
        <v>127</v>
      </c>
      <c r="AF70" t="s">
        <v>136</v>
      </c>
      <c r="AG70" t="s">
        <v>171</v>
      </c>
      <c r="AH70" t="s">
        <v>130</v>
      </c>
      <c r="AI70" t="s">
        <v>193</v>
      </c>
      <c r="AJ70" t="s">
        <v>169</v>
      </c>
      <c r="AK70" t="s">
        <v>136</v>
      </c>
      <c r="AL70" t="s">
        <v>172</v>
      </c>
      <c r="AM70" t="s">
        <v>137</v>
      </c>
      <c r="AN70" t="s">
        <v>129</v>
      </c>
      <c r="AO70" t="s">
        <v>138</v>
      </c>
      <c r="AP70" t="s">
        <v>193</v>
      </c>
      <c r="AQ70" t="s">
        <v>169</v>
      </c>
      <c r="AR70" t="s">
        <v>170</v>
      </c>
      <c r="AS70" t="s">
        <v>127</v>
      </c>
      <c r="AT70" t="s">
        <v>136</v>
      </c>
      <c r="AU70" t="s">
        <v>129</v>
      </c>
      <c r="AV70" t="s">
        <v>130</v>
      </c>
      <c r="AW70" t="s">
        <v>193</v>
      </c>
      <c r="AX70" t="s">
        <v>169</v>
      </c>
      <c r="AY70" t="s">
        <v>136</v>
      </c>
      <c r="AZ70" t="s">
        <v>127</v>
      </c>
      <c r="BA70" t="s">
        <v>137</v>
      </c>
      <c r="BB70" t="s">
        <v>129</v>
      </c>
      <c r="BC70" t="s">
        <v>130</v>
      </c>
      <c r="BD70" t="s">
        <v>193</v>
      </c>
      <c r="BE70" t="s">
        <v>169</v>
      </c>
      <c r="BF70" t="s">
        <v>136</v>
      </c>
      <c r="BG70" t="s">
        <v>172</v>
      </c>
      <c r="BH70" t="s">
        <v>137</v>
      </c>
      <c r="BI70" t="s">
        <v>129</v>
      </c>
      <c r="BJ70" t="s">
        <v>138</v>
      </c>
      <c r="BK70" t="s">
        <v>193</v>
      </c>
      <c r="BL70" t="s">
        <v>135</v>
      </c>
      <c r="BM70" t="s">
        <v>132</v>
      </c>
      <c r="BN70" t="s">
        <v>139</v>
      </c>
      <c r="BO70" t="s">
        <v>132</v>
      </c>
      <c r="BP70" t="s">
        <v>135</v>
      </c>
      <c r="BQ70" t="s">
        <v>135</v>
      </c>
      <c r="BR70" t="s">
        <v>140</v>
      </c>
      <c r="BS70" t="s">
        <v>765</v>
      </c>
      <c r="BW70" t="s">
        <v>91</v>
      </c>
      <c r="BX70" t="s">
        <v>92</v>
      </c>
      <c r="BZ70" t="s">
        <v>766</v>
      </c>
      <c r="CA70" t="s">
        <v>767</v>
      </c>
      <c r="CB70" t="s">
        <v>768</v>
      </c>
      <c r="CC70" t="s">
        <v>769</v>
      </c>
      <c r="CD70">
        <v>20</v>
      </c>
      <c r="CE70" t="s">
        <v>143</v>
      </c>
      <c r="CH70" t="s">
        <v>103</v>
      </c>
      <c r="CJ70" t="s">
        <v>105</v>
      </c>
      <c r="CL70" t="s">
        <v>770</v>
      </c>
      <c r="CM70" t="s">
        <v>107</v>
      </c>
      <c r="CN70" t="s">
        <v>771</v>
      </c>
      <c r="CO70" t="s">
        <v>147</v>
      </c>
      <c r="CP70" t="s">
        <v>772</v>
      </c>
      <c r="CQ70">
        <v>5</v>
      </c>
      <c r="CR70" t="s">
        <v>180</v>
      </c>
      <c r="CT70" t="s">
        <v>181</v>
      </c>
      <c r="CU70" t="s">
        <v>151</v>
      </c>
      <c r="CV70" t="s">
        <v>230</v>
      </c>
      <c r="CW70" t="s">
        <v>773</v>
      </c>
      <c r="CX70" t="s">
        <v>139</v>
      </c>
      <c r="CY70" t="s">
        <v>153</v>
      </c>
      <c r="DA70" t="s">
        <v>151</v>
      </c>
      <c r="DC70" t="s">
        <v>156</v>
      </c>
      <c r="DD70" t="s">
        <v>157</v>
      </c>
      <c r="DE70" t="s">
        <v>774</v>
      </c>
      <c r="DF70" t="s">
        <v>156</v>
      </c>
      <c r="DG70" t="s">
        <v>93</v>
      </c>
      <c r="DH70" t="s">
        <v>262</v>
      </c>
      <c r="DI70" t="s">
        <v>156</v>
      </c>
      <c r="DJ70" t="s">
        <v>160</v>
      </c>
    </row>
    <row r="71" spans="1:114" hidden="1" x14ac:dyDescent="0.3">
      <c r="A71" t="s">
        <v>775</v>
      </c>
      <c r="B71" t="s">
        <v>877</v>
      </c>
      <c r="C71" t="s">
        <v>880</v>
      </c>
      <c r="D71" t="s">
        <v>776</v>
      </c>
      <c r="E71" t="s">
        <v>116</v>
      </c>
      <c r="F71" t="s">
        <v>188</v>
      </c>
      <c r="G71" t="s">
        <v>118</v>
      </c>
      <c r="H71" t="s">
        <v>118</v>
      </c>
      <c r="I71" t="s">
        <v>120</v>
      </c>
      <c r="J71" t="s">
        <v>116</v>
      </c>
      <c r="K71" t="s">
        <v>117</v>
      </c>
      <c r="L71" t="s">
        <v>119</v>
      </c>
      <c r="M71" t="s">
        <v>119</v>
      </c>
      <c r="N71" t="s">
        <v>216</v>
      </c>
      <c r="O71" t="s">
        <v>116</v>
      </c>
      <c r="P71" t="s">
        <v>188</v>
      </c>
      <c r="Q71" t="s">
        <v>118</v>
      </c>
      <c r="R71" t="s">
        <v>119</v>
      </c>
      <c r="S71" t="s">
        <v>120</v>
      </c>
      <c r="T71" t="s">
        <v>116</v>
      </c>
      <c r="U71" t="s">
        <v>188</v>
      </c>
      <c r="V71" t="s">
        <v>119</v>
      </c>
      <c r="W71" t="s">
        <v>119</v>
      </c>
      <c r="X71" t="s">
        <v>120</v>
      </c>
      <c r="Y71" t="s">
        <v>116</v>
      </c>
      <c r="Z71" t="s">
        <v>188</v>
      </c>
      <c r="AA71" t="s">
        <v>119</v>
      </c>
      <c r="AB71" t="s">
        <v>119</v>
      </c>
      <c r="AC71" t="s">
        <v>215</v>
      </c>
      <c r="AD71" t="s">
        <v>126</v>
      </c>
      <c r="AE71" t="s">
        <v>189</v>
      </c>
      <c r="AF71" t="s">
        <v>128</v>
      </c>
      <c r="AG71" t="s">
        <v>190</v>
      </c>
      <c r="AH71" t="s">
        <v>138</v>
      </c>
      <c r="AI71" t="s">
        <v>168</v>
      </c>
      <c r="AJ71" t="s">
        <v>135</v>
      </c>
      <c r="AK71" t="s">
        <v>126</v>
      </c>
      <c r="AL71" t="s">
        <v>189</v>
      </c>
      <c r="AM71" t="s">
        <v>128</v>
      </c>
      <c r="AN71" t="s">
        <v>190</v>
      </c>
      <c r="AO71" t="s">
        <v>138</v>
      </c>
      <c r="AP71" t="s">
        <v>168</v>
      </c>
      <c r="AQ71" t="s">
        <v>135</v>
      </c>
      <c r="AR71" t="s">
        <v>126</v>
      </c>
      <c r="AS71" t="s">
        <v>189</v>
      </c>
      <c r="AT71" t="s">
        <v>128</v>
      </c>
      <c r="AU71" t="s">
        <v>190</v>
      </c>
      <c r="AV71" t="s">
        <v>138</v>
      </c>
      <c r="AW71" t="s">
        <v>168</v>
      </c>
      <c r="AX71" t="s">
        <v>135</v>
      </c>
      <c r="AY71" t="s">
        <v>170</v>
      </c>
      <c r="AZ71" t="s">
        <v>127</v>
      </c>
      <c r="BA71" t="s">
        <v>136</v>
      </c>
      <c r="BB71" t="s">
        <v>190</v>
      </c>
      <c r="BC71" t="s">
        <v>138</v>
      </c>
      <c r="BD71" t="s">
        <v>168</v>
      </c>
      <c r="BE71" t="s">
        <v>135</v>
      </c>
      <c r="BF71" t="s">
        <v>136</v>
      </c>
      <c r="BG71" t="s">
        <v>167</v>
      </c>
      <c r="BH71" t="s">
        <v>137</v>
      </c>
      <c r="BI71" t="s">
        <v>129</v>
      </c>
      <c r="BJ71" t="s">
        <v>138</v>
      </c>
      <c r="BK71" t="s">
        <v>193</v>
      </c>
      <c r="BL71" t="s">
        <v>135</v>
      </c>
      <c r="BM71" t="s">
        <v>132</v>
      </c>
      <c r="BN71" t="s">
        <v>139</v>
      </c>
      <c r="BO71" t="s">
        <v>135</v>
      </c>
      <c r="BP71" t="s">
        <v>135</v>
      </c>
      <c r="BQ71" t="s">
        <v>139</v>
      </c>
      <c r="BR71" t="s">
        <v>140</v>
      </c>
      <c r="BS71" t="s">
        <v>777</v>
      </c>
      <c r="BV71" t="s">
        <v>90</v>
      </c>
      <c r="BW71" t="s">
        <v>91</v>
      </c>
      <c r="BZ71" t="s">
        <v>777</v>
      </c>
      <c r="CA71" t="s">
        <v>778</v>
      </c>
      <c r="CB71" t="s">
        <v>777</v>
      </c>
      <c r="CC71" t="s">
        <v>777</v>
      </c>
      <c r="CD71">
        <v>10</v>
      </c>
      <c r="CE71" t="s">
        <v>176</v>
      </c>
      <c r="CG71" t="s">
        <v>102</v>
      </c>
      <c r="CH71" t="s">
        <v>103</v>
      </c>
      <c r="CI71" t="s">
        <v>104</v>
      </c>
      <c r="CK71" t="s">
        <v>777</v>
      </c>
      <c r="CL71" t="s">
        <v>779</v>
      </c>
      <c r="CM71" t="s">
        <v>107</v>
      </c>
      <c r="CN71" t="s">
        <v>777</v>
      </c>
      <c r="CO71" t="s">
        <v>147</v>
      </c>
      <c r="CP71" t="s">
        <v>780</v>
      </c>
      <c r="CQ71">
        <v>9</v>
      </c>
      <c r="CR71" t="s">
        <v>109</v>
      </c>
      <c r="CS71" t="s">
        <v>781</v>
      </c>
      <c r="CT71" t="s">
        <v>181</v>
      </c>
      <c r="CU71" t="s">
        <v>151</v>
      </c>
      <c r="CV71" t="s">
        <v>156</v>
      </c>
      <c r="CW71" t="s">
        <v>777</v>
      </c>
      <c r="CX71" t="s">
        <v>152</v>
      </c>
      <c r="CY71" t="s">
        <v>153</v>
      </c>
      <c r="DA71" t="s">
        <v>151</v>
      </c>
      <c r="DC71" t="s">
        <v>156</v>
      </c>
      <c r="DD71" t="s">
        <v>157</v>
      </c>
      <c r="DE71" t="s">
        <v>782</v>
      </c>
      <c r="DF71" t="s">
        <v>156</v>
      </c>
      <c r="DG71" t="s">
        <v>93</v>
      </c>
      <c r="DH71" t="s">
        <v>777</v>
      </c>
      <c r="DI71" t="s">
        <v>156</v>
      </c>
      <c r="DJ71" t="s">
        <v>160</v>
      </c>
    </row>
    <row r="72" spans="1:114" x14ac:dyDescent="0.3">
      <c r="A72" t="s">
        <v>870</v>
      </c>
      <c r="B72" t="s">
        <v>879</v>
      </c>
      <c r="C72" t="s">
        <v>880</v>
      </c>
      <c r="D72" t="s">
        <v>790</v>
      </c>
      <c r="E72" t="s">
        <v>116</v>
      </c>
      <c r="F72" t="s">
        <v>117</v>
      </c>
      <c r="G72" t="s">
        <v>119</v>
      </c>
      <c r="H72" t="s">
        <v>119</v>
      </c>
      <c r="I72" t="s">
        <v>216</v>
      </c>
      <c r="J72" t="s">
        <v>121</v>
      </c>
      <c r="K72" t="s">
        <v>122</v>
      </c>
      <c r="L72" t="s">
        <v>122</v>
      </c>
      <c r="M72" t="s">
        <v>122</v>
      </c>
      <c r="N72" t="s">
        <v>122</v>
      </c>
      <c r="O72" t="s">
        <v>116</v>
      </c>
      <c r="P72" t="s">
        <v>117</v>
      </c>
      <c r="Q72" t="s">
        <v>119</v>
      </c>
      <c r="R72" t="s">
        <v>119</v>
      </c>
      <c r="S72" t="s">
        <v>120</v>
      </c>
      <c r="T72" t="s">
        <v>116</v>
      </c>
      <c r="U72" t="s">
        <v>124</v>
      </c>
      <c r="V72" t="s">
        <v>119</v>
      </c>
      <c r="W72" t="s">
        <v>119</v>
      </c>
      <c r="X72" t="s">
        <v>216</v>
      </c>
      <c r="Y72" t="s">
        <v>275</v>
      </c>
      <c r="Z72" t="s">
        <v>124</v>
      </c>
      <c r="AA72" t="s">
        <v>125</v>
      </c>
      <c r="AB72" t="s">
        <v>239</v>
      </c>
      <c r="AC72" t="s">
        <v>265</v>
      </c>
      <c r="AD72" t="s">
        <v>126</v>
      </c>
      <c r="AE72" t="s">
        <v>127</v>
      </c>
      <c r="AF72" t="s">
        <v>128</v>
      </c>
      <c r="AG72" t="s">
        <v>171</v>
      </c>
      <c r="AH72" t="s">
        <v>191</v>
      </c>
      <c r="AI72" t="s">
        <v>131</v>
      </c>
      <c r="AJ72" t="s">
        <v>132</v>
      </c>
      <c r="AK72" t="s">
        <v>133</v>
      </c>
      <c r="AL72" t="s">
        <v>134</v>
      </c>
      <c r="AM72" t="s">
        <v>121</v>
      </c>
      <c r="AN72" t="s">
        <v>133</v>
      </c>
      <c r="AO72" t="s">
        <v>133</v>
      </c>
      <c r="AP72" t="s">
        <v>133</v>
      </c>
      <c r="AQ72" t="s">
        <v>133</v>
      </c>
      <c r="AR72" t="s">
        <v>126</v>
      </c>
      <c r="AS72" t="s">
        <v>127</v>
      </c>
      <c r="AT72" t="s">
        <v>136</v>
      </c>
      <c r="AU72" t="s">
        <v>129</v>
      </c>
      <c r="AV72" t="s">
        <v>191</v>
      </c>
      <c r="AW72" t="s">
        <v>131</v>
      </c>
      <c r="AX72" t="s">
        <v>132</v>
      </c>
      <c r="AY72" t="s">
        <v>170</v>
      </c>
      <c r="AZ72" t="s">
        <v>167</v>
      </c>
      <c r="BA72" t="s">
        <v>136</v>
      </c>
      <c r="BB72" t="s">
        <v>129</v>
      </c>
      <c r="BC72" t="s">
        <v>191</v>
      </c>
      <c r="BD72" t="s">
        <v>131</v>
      </c>
      <c r="BE72" t="s">
        <v>132</v>
      </c>
      <c r="BF72" t="s">
        <v>136</v>
      </c>
      <c r="BG72" t="s">
        <v>167</v>
      </c>
      <c r="BH72" t="s">
        <v>136</v>
      </c>
      <c r="BI72" t="s">
        <v>129</v>
      </c>
      <c r="BJ72" t="s">
        <v>138</v>
      </c>
      <c r="BK72" t="s">
        <v>193</v>
      </c>
      <c r="BL72" t="s">
        <v>135</v>
      </c>
      <c r="BM72" t="s">
        <v>132</v>
      </c>
      <c r="BN72" t="s">
        <v>139</v>
      </c>
      <c r="BO72" t="s">
        <v>132</v>
      </c>
      <c r="BP72" t="s">
        <v>135</v>
      </c>
      <c r="BQ72" t="s">
        <v>132</v>
      </c>
      <c r="BR72" t="s">
        <v>139</v>
      </c>
      <c r="BY72" t="s">
        <v>95</v>
      </c>
      <c r="CA72" t="s">
        <v>791</v>
      </c>
      <c r="CB72" t="s">
        <v>792</v>
      </c>
      <c r="CC72" t="s">
        <v>793</v>
      </c>
      <c r="CD72">
        <v>10</v>
      </c>
      <c r="CE72" t="s">
        <v>244</v>
      </c>
      <c r="CH72" t="s">
        <v>103</v>
      </c>
      <c r="CI72" t="s">
        <v>104</v>
      </c>
      <c r="CL72" t="s">
        <v>794</v>
      </c>
      <c r="CM72" t="s">
        <v>198</v>
      </c>
      <c r="CO72" t="s">
        <v>147</v>
      </c>
      <c r="CP72" t="s">
        <v>795</v>
      </c>
      <c r="CQ72">
        <v>5</v>
      </c>
      <c r="CR72" t="s">
        <v>109</v>
      </c>
      <c r="CS72" t="s">
        <v>796</v>
      </c>
      <c r="CT72" t="s">
        <v>181</v>
      </c>
      <c r="CU72" t="s">
        <v>151</v>
      </c>
      <c r="CV72" t="s">
        <v>151</v>
      </c>
      <c r="CX72" t="s">
        <v>152</v>
      </c>
      <c r="CY72" t="s">
        <v>200</v>
      </c>
      <c r="DA72" t="s">
        <v>151</v>
      </c>
      <c r="DC72" t="s">
        <v>211</v>
      </c>
      <c r="DD72" t="s">
        <v>157</v>
      </c>
      <c r="DF72" t="s">
        <v>156</v>
      </c>
      <c r="DG72" t="s">
        <v>93</v>
      </c>
      <c r="DH72" t="s">
        <v>349</v>
      </c>
      <c r="DI72" t="s">
        <v>156</v>
      </c>
      <c r="DJ72" t="s">
        <v>160</v>
      </c>
    </row>
    <row r="73" spans="1:114" hidden="1" x14ac:dyDescent="0.3">
      <c r="A73" t="s">
        <v>872</v>
      </c>
      <c r="B73" t="s">
        <v>877</v>
      </c>
      <c r="C73" t="s">
        <v>880</v>
      </c>
      <c r="D73" t="s">
        <v>800</v>
      </c>
      <c r="E73" t="s">
        <v>116</v>
      </c>
      <c r="F73" t="s">
        <v>117</v>
      </c>
      <c r="G73" t="s">
        <v>119</v>
      </c>
      <c r="H73" t="s">
        <v>119</v>
      </c>
      <c r="I73" t="s">
        <v>215</v>
      </c>
      <c r="J73" t="s">
        <v>275</v>
      </c>
      <c r="K73" t="s">
        <v>139</v>
      </c>
      <c r="L73" t="s">
        <v>119</v>
      </c>
      <c r="M73" t="s">
        <v>239</v>
      </c>
      <c r="N73" t="s">
        <v>265</v>
      </c>
      <c r="O73" t="s">
        <v>116</v>
      </c>
      <c r="P73" t="s">
        <v>117</v>
      </c>
      <c r="Q73" t="s">
        <v>119</v>
      </c>
      <c r="R73" t="s">
        <v>119</v>
      </c>
      <c r="S73" t="s">
        <v>215</v>
      </c>
      <c r="T73" t="s">
        <v>116</v>
      </c>
      <c r="U73" t="s">
        <v>117</v>
      </c>
      <c r="V73" t="s">
        <v>119</v>
      </c>
      <c r="W73" t="s">
        <v>239</v>
      </c>
      <c r="X73" t="s">
        <v>265</v>
      </c>
      <c r="Y73" t="s">
        <v>116</v>
      </c>
      <c r="Z73" t="s">
        <v>117</v>
      </c>
      <c r="AA73" t="s">
        <v>119</v>
      </c>
      <c r="AB73" t="s">
        <v>239</v>
      </c>
      <c r="AC73" t="s">
        <v>265</v>
      </c>
      <c r="AD73" t="s">
        <v>170</v>
      </c>
      <c r="AE73" t="s">
        <v>127</v>
      </c>
      <c r="AF73" t="s">
        <v>137</v>
      </c>
      <c r="AG73" t="s">
        <v>171</v>
      </c>
      <c r="AH73" t="s">
        <v>138</v>
      </c>
      <c r="AI73" t="s">
        <v>131</v>
      </c>
      <c r="AJ73" t="s">
        <v>132</v>
      </c>
      <c r="AK73" t="s">
        <v>170</v>
      </c>
      <c r="AL73" t="s">
        <v>127</v>
      </c>
      <c r="AM73" t="s">
        <v>137</v>
      </c>
      <c r="AN73" t="s">
        <v>171</v>
      </c>
      <c r="AO73" t="s">
        <v>138</v>
      </c>
      <c r="AP73" t="s">
        <v>131</v>
      </c>
      <c r="AQ73" t="s">
        <v>169</v>
      </c>
      <c r="AR73" t="s">
        <v>170</v>
      </c>
      <c r="AS73" t="s">
        <v>127</v>
      </c>
      <c r="AT73" t="s">
        <v>137</v>
      </c>
      <c r="AU73" t="s">
        <v>171</v>
      </c>
      <c r="AV73" t="s">
        <v>138</v>
      </c>
      <c r="AW73" t="s">
        <v>131</v>
      </c>
      <c r="AX73" t="s">
        <v>132</v>
      </c>
      <c r="AY73" t="s">
        <v>170</v>
      </c>
      <c r="AZ73" t="s">
        <v>127</v>
      </c>
      <c r="BA73" t="s">
        <v>137</v>
      </c>
      <c r="BB73" t="s">
        <v>171</v>
      </c>
      <c r="BC73" t="s">
        <v>138</v>
      </c>
      <c r="BD73" t="s">
        <v>131</v>
      </c>
      <c r="BE73" t="s">
        <v>169</v>
      </c>
      <c r="BF73" t="s">
        <v>170</v>
      </c>
      <c r="BG73" t="s">
        <v>167</v>
      </c>
      <c r="BH73" t="s">
        <v>137</v>
      </c>
      <c r="BI73" t="s">
        <v>171</v>
      </c>
      <c r="BJ73" t="s">
        <v>138</v>
      </c>
      <c r="BK73" t="s">
        <v>131</v>
      </c>
      <c r="BL73" t="s">
        <v>132</v>
      </c>
      <c r="BM73" t="s">
        <v>132</v>
      </c>
      <c r="BN73" t="s">
        <v>132</v>
      </c>
      <c r="BO73" t="s">
        <v>132</v>
      </c>
      <c r="BP73" t="s">
        <v>135</v>
      </c>
      <c r="BQ73" t="s">
        <v>135</v>
      </c>
      <c r="BR73" t="s">
        <v>139</v>
      </c>
      <c r="BS73" t="s">
        <v>436</v>
      </c>
      <c r="BV73" t="s">
        <v>90</v>
      </c>
      <c r="BW73" t="s">
        <v>91</v>
      </c>
      <c r="BX73" t="s">
        <v>92</v>
      </c>
      <c r="CA73" t="s">
        <v>436</v>
      </c>
      <c r="CB73" t="s">
        <v>436</v>
      </c>
      <c r="CC73" t="s">
        <v>436</v>
      </c>
      <c r="CD73">
        <v>8</v>
      </c>
      <c r="CE73" t="s">
        <v>143</v>
      </c>
      <c r="CH73" t="s">
        <v>103</v>
      </c>
      <c r="CI73" t="s">
        <v>104</v>
      </c>
      <c r="CJ73" t="s">
        <v>105</v>
      </c>
      <c r="CL73" t="s">
        <v>436</v>
      </c>
      <c r="CM73" t="s">
        <v>178</v>
      </c>
      <c r="CO73" t="s">
        <v>147</v>
      </c>
      <c r="CP73" t="s">
        <v>801</v>
      </c>
      <c r="CQ73">
        <v>6</v>
      </c>
      <c r="CR73" t="s">
        <v>109</v>
      </c>
      <c r="CS73" t="s">
        <v>802</v>
      </c>
      <c r="CT73" t="s">
        <v>181</v>
      </c>
      <c r="CU73" t="s">
        <v>151</v>
      </c>
      <c r="CV73" t="s">
        <v>151</v>
      </c>
      <c r="CX73" t="s">
        <v>368</v>
      </c>
      <c r="CY73" t="s">
        <v>153</v>
      </c>
      <c r="DA73" t="s">
        <v>151</v>
      </c>
      <c r="DC73" t="s">
        <v>156</v>
      </c>
      <c r="DD73" t="s">
        <v>151</v>
      </c>
      <c r="DF73" t="s">
        <v>156</v>
      </c>
      <c r="DG73" t="s">
        <v>93</v>
      </c>
      <c r="DH73" t="s">
        <v>450</v>
      </c>
      <c r="DI73" t="s">
        <v>156</v>
      </c>
      <c r="DJ73" t="s">
        <v>160</v>
      </c>
    </row>
    <row r="78" spans="1:114" x14ac:dyDescent="0.3">
      <c r="A78" s="3" t="s">
        <v>874</v>
      </c>
      <c r="B78" s="3"/>
      <c r="C78" s="3"/>
    </row>
    <row r="79" spans="1:114" x14ac:dyDescent="0.3">
      <c r="A79" s="2" t="s">
        <v>806</v>
      </c>
      <c r="B79" s="2"/>
      <c r="C79" s="2"/>
      <c r="D79" s="2" t="s">
        <v>111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</row>
    <row r="80" spans="1:114" x14ac:dyDescent="0.3">
      <c r="A80" s="2" t="s">
        <v>807</v>
      </c>
      <c r="B80" s="2"/>
      <c r="C80" s="2"/>
      <c r="D80" s="2" t="s">
        <v>113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</row>
    <row r="81" spans="1:114" x14ac:dyDescent="0.3">
      <c r="A81" s="2" t="s">
        <v>809</v>
      </c>
      <c r="B81" s="2"/>
      <c r="C81" s="2"/>
      <c r="D81" s="2" t="s">
        <v>162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</row>
    <row r="82" spans="1:114" x14ac:dyDescent="0.3">
      <c r="A82" s="2" t="s">
        <v>813</v>
      </c>
      <c r="B82" s="2"/>
      <c r="C82" s="2"/>
      <c r="D82" s="2" t="s">
        <v>236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</row>
    <row r="83" spans="1:114" x14ac:dyDescent="0.3">
      <c r="A83" s="2" t="s">
        <v>400</v>
      </c>
      <c r="B83" s="2"/>
      <c r="C83" s="2"/>
      <c r="D83" s="2" t="s">
        <v>281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</row>
    <row r="84" spans="1:114" x14ac:dyDescent="0.3">
      <c r="A84" s="2" t="s">
        <v>820</v>
      </c>
      <c r="B84" s="2"/>
      <c r="C84" s="2"/>
      <c r="D84" s="2" t="s">
        <v>325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</row>
    <row r="85" spans="1:114" x14ac:dyDescent="0.3">
      <c r="A85" s="2" t="s">
        <v>400</v>
      </c>
      <c r="B85" s="2"/>
      <c r="C85" s="2"/>
      <c r="D85" s="2" t="s">
        <v>401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</row>
    <row r="86" spans="1:114" x14ac:dyDescent="0.3">
      <c r="A86" s="2" t="s">
        <v>823</v>
      </c>
      <c r="B86" s="2"/>
      <c r="C86" s="2"/>
      <c r="D86" s="2" t="s">
        <v>426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</row>
    <row r="87" spans="1:114" x14ac:dyDescent="0.3">
      <c r="A87" s="2" t="s">
        <v>832</v>
      </c>
      <c r="B87" s="2"/>
      <c r="C87" s="2"/>
      <c r="D87" s="2" t="s">
        <v>442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</row>
    <row r="88" spans="1:114" x14ac:dyDescent="0.3">
      <c r="A88" s="2" t="s">
        <v>443</v>
      </c>
      <c r="B88" s="2"/>
      <c r="C88" s="2"/>
      <c r="D88" s="2" t="s">
        <v>444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</row>
    <row r="89" spans="1:114" x14ac:dyDescent="0.3">
      <c r="A89" s="2" t="s">
        <v>822</v>
      </c>
      <c r="B89" s="2"/>
      <c r="C89" s="2"/>
      <c r="D89" s="2" t="s">
        <v>446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</row>
    <row r="90" spans="1:114" x14ac:dyDescent="0.3">
      <c r="A90" s="2" t="s">
        <v>838</v>
      </c>
      <c r="B90" s="2"/>
      <c r="C90" s="2"/>
      <c r="D90" s="2" t="s">
        <v>493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</row>
    <row r="91" spans="1:114" x14ac:dyDescent="0.3">
      <c r="A91" s="2" t="s">
        <v>842</v>
      </c>
      <c r="B91" s="2"/>
      <c r="C91" s="2"/>
      <c r="D91" s="2" t="s">
        <v>530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</row>
    <row r="92" spans="1:114" x14ac:dyDescent="0.3">
      <c r="A92" s="2" t="s">
        <v>846</v>
      </c>
      <c r="B92" s="2"/>
      <c r="C92" s="2"/>
      <c r="D92" s="2" t="s">
        <v>575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</row>
    <row r="93" spans="1:114" x14ac:dyDescent="0.3">
      <c r="A93" s="2" t="s">
        <v>584</v>
      </c>
      <c r="B93" s="2"/>
      <c r="C93" s="2"/>
      <c r="D93" s="2" t="s">
        <v>585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</row>
    <row r="94" spans="1:114" x14ac:dyDescent="0.3">
      <c r="A94" s="2" t="s">
        <v>668</v>
      </c>
      <c r="B94" s="2"/>
      <c r="C94" s="2"/>
      <c r="D94" s="2" t="s">
        <v>669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</row>
    <row r="95" spans="1:114" x14ac:dyDescent="0.3">
      <c r="A95" s="2" t="s">
        <v>738</v>
      </c>
      <c r="B95" s="2"/>
      <c r="C95" s="2"/>
      <c r="D95" s="2" t="s">
        <v>739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</row>
    <row r="96" spans="1:114" x14ac:dyDescent="0.3">
      <c r="A96" s="2" t="s">
        <v>866</v>
      </c>
      <c r="B96" s="2"/>
      <c r="C96" s="2"/>
      <c r="D96" s="2" t="s">
        <v>753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</row>
    <row r="97" spans="1:114" x14ac:dyDescent="0.3">
      <c r="A97" s="2" t="s">
        <v>813</v>
      </c>
      <c r="B97" s="2"/>
      <c r="C97" s="2"/>
      <c r="D97" s="2" t="s">
        <v>784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</row>
    <row r="98" spans="1:114" x14ac:dyDescent="0.3">
      <c r="A98" s="2" t="s">
        <v>400</v>
      </c>
      <c r="B98" s="2"/>
      <c r="C98" s="2"/>
      <c r="D98" s="2" t="s">
        <v>786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</row>
    <row r="99" spans="1:114" x14ac:dyDescent="0.3">
      <c r="A99" s="2" t="s">
        <v>869</v>
      </c>
      <c r="B99" s="2"/>
      <c r="C99" s="2"/>
      <c r="D99" s="2" t="s">
        <v>788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</row>
    <row r="100" spans="1:114" x14ac:dyDescent="0.3">
      <c r="A100" s="2" t="s">
        <v>871</v>
      </c>
      <c r="B100" s="2"/>
      <c r="C100" s="2"/>
      <c r="D100" s="2" t="s">
        <v>798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</row>
    <row r="101" spans="1:114" x14ac:dyDescent="0.3">
      <c r="A101" s="2" t="s">
        <v>873</v>
      </c>
      <c r="B101" s="2"/>
      <c r="C101" s="2"/>
      <c r="D101" s="2" t="s">
        <v>804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</row>
  </sheetData>
  <autoFilter ref="A2:DT73">
    <filterColumn colId="80">
      <filters>
        <filter val="&quot;Transnafta&quot;, do 10 dana"/>
        <filter val="EPS DISTRIBUCIJA"/>
        <filter val="JP ,,Putevi Ražanj ,,  10 dana"/>
        <filter val="JP Jedinstvo , 15 dana"/>
        <filter val="jp putevi srbije (do 5)"/>
        <filter val="JP Putevi Srbije, 10 dana"/>
        <filter val="JP Srbija šume"/>
        <filter val="JP Železnice Srbije"/>
        <filter val="Ministarstvo odbrane"/>
        <filter val="Ministarstvo poljoprivrede -preko 30"/>
        <filter val="Ministarstvo zaštite životne sredine, oko 30 dana kašnjenja"/>
        <filter val="MUP"/>
        <filter val="NS-GAS 30 dana"/>
        <filter val="Srbijagas 5"/>
        <filter val="Srbijavode-10 dana"/>
        <filter val="Vode Vojvodine - 10"/>
        <filter val="Vode Vojvodine 2"/>
        <filter val="Zavod za zaštitu prirode Srbije      15 dana"/>
        <filter val="Zeleznice srbije"/>
        <filter val="ЕПС, 6"/>
        <filter val="Завод за заштиту споменика културе"/>
        <filter val="ЈП Путеви Србије"/>
      </filters>
    </filterColumn>
  </autoFilter>
  <sortState ref="A3:DJ73">
    <sortCondition sortBy="cellColor" ref="A3:A73" dxfId="945"/>
  </sortState>
  <mergeCells count="14">
    <mergeCell ref="CF1:CK1"/>
    <mergeCell ref="BM1:BS1"/>
    <mergeCell ref="BT1:BZ1"/>
    <mergeCell ref="CA1:CC1"/>
    <mergeCell ref="E1:I1"/>
    <mergeCell ref="J1:N1"/>
    <mergeCell ref="O1:S1"/>
    <mergeCell ref="T1:X1"/>
    <mergeCell ref="Y1:AC1"/>
    <mergeCell ref="AD1:AJ1"/>
    <mergeCell ref="AK1:AQ1"/>
    <mergeCell ref="AR1:AX1"/>
    <mergeCell ref="AY1:BE1"/>
    <mergeCell ref="BF1:BL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0"/>
  <sheetViews>
    <sheetView tabSelected="1" zoomScale="70" zoomScaleNormal="70" workbookViewId="0">
      <selection activeCell="Q541" sqref="Q541"/>
    </sheetView>
  </sheetViews>
  <sheetFormatPr defaultRowHeight="14.4" x14ac:dyDescent="0.3"/>
  <cols>
    <col min="2" max="2" width="30.21875" customWidth="1"/>
    <col min="3" max="4" width="14.21875" customWidth="1"/>
    <col min="5" max="5" width="15.77734375" customWidth="1"/>
    <col min="6" max="6" width="12.88671875" customWidth="1"/>
    <col min="7" max="7" width="26.5546875" customWidth="1"/>
    <col min="8" max="10" width="15" customWidth="1"/>
    <col min="11" max="11" width="12.77734375" customWidth="1"/>
    <col min="12" max="12" width="10.109375" customWidth="1"/>
    <col min="13" max="14" width="7.88671875" customWidth="1"/>
  </cols>
  <sheetData>
    <row r="2" spans="2:14" x14ac:dyDescent="0.3"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</row>
    <row r="3" spans="2:14" ht="70.05" customHeight="1" x14ac:dyDescent="0.3">
      <c r="B3" s="73" t="s">
        <v>893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2:14" ht="28.5" customHeight="1" x14ac:dyDescent="0.55000000000000004">
      <c r="B4" s="75" t="s">
        <v>882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2:14" ht="23.4" x14ac:dyDescent="0.4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4" ht="14.55" customHeight="1" x14ac:dyDescent="0.3">
      <c r="B6" s="77" t="s">
        <v>984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380.55" customHeight="1" x14ac:dyDescent="0.3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9" spans="2:14" ht="18" x14ac:dyDescent="0.3">
      <c r="B9" s="8" t="s">
        <v>883</v>
      </c>
      <c r="C9" s="9"/>
    </row>
    <row r="10" spans="2:14" x14ac:dyDescent="0.3">
      <c r="B10" s="10" t="s">
        <v>884</v>
      </c>
      <c r="C10" s="11">
        <f>+COUNTA('Sređena baza'!A3:A73,'Sređena baza'!A79:A101)</f>
        <v>94</v>
      </c>
    </row>
    <row r="11" spans="2:14" ht="28.8" x14ac:dyDescent="0.3">
      <c r="B11" s="10" t="s">
        <v>885</v>
      </c>
      <c r="C11" s="12">
        <f>+COUNTA('Sređena baza'!A79:A101)</f>
        <v>23</v>
      </c>
    </row>
    <row r="12" spans="2:14" ht="28.8" x14ac:dyDescent="0.3">
      <c r="B12" s="10" t="s">
        <v>886</v>
      </c>
      <c r="C12" s="11">
        <f>+C10-C11</f>
        <v>71</v>
      </c>
    </row>
    <row r="13" spans="2:14" x14ac:dyDescent="0.3">
      <c r="B13" s="13"/>
      <c r="C13" s="14"/>
    </row>
    <row r="14" spans="2:14" x14ac:dyDescent="0.3">
      <c r="B14" s="8" t="s">
        <v>887</v>
      </c>
      <c r="C14" s="14"/>
    </row>
    <row r="15" spans="2:14" x14ac:dyDescent="0.3">
      <c r="B15" s="24" t="s">
        <v>889</v>
      </c>
      <c r="C15" s="24" t="s">
        <v>888</v>
      </c>
      <c r="D15" s="24"/>
      <c r="E15" s="24"/>
      <c r="G15" s="24" t="s">
        <v>889</v>
      </c>
      <c r="H15" s="24" t="s">
        <v>888</v>
      </c>
      <c r="I15" s="24"/>
      <c r="J15" s="24"/>
    </row>
    <row r="16" spans="2:14" x14ac:dyDescent="0.3">
      <c r="B16" s="21" t="s">
        <v>875</v>
      </c>
      <c r="C16" s="17" t="s">
        <v>881</v>
      </c>
      <c r="D16" s="17" t="s">
        <v>880</v>
      </c>
      <c r="E16" s="17" t="s">
        <v>892</v>
      </c>
      <c r="G16" s="21" t="s">
        <v>875</v>
      </c>
      <c r="H16" s="17" t="s">
        <v>881</v>
      </c>
      <c r="I16" s="17" t="s">
        <v>880</v>
      </c>
      <c r="J16" s="17" t="s">
        <v>892</v>
      </c>
    </row>
    <row r="17" spans="2:10" x14ac:dyDescent="0.3">
      <c r="B17" s="20" t="s">
        <v>400</v>
      </c>
      <c r="C17" s="23">
        <v>1</v>
      </c>
      <c r="D17" s="23"/>
      <c r="E17" s="23">
        <v>1</v>
      </c>
      <c r="G17" s="20" t="s">
        <v>400</v>
      </c>
      <c r="H17" s="18">
        <v>1</v>
      </c>
      <c r="I17" s="18">
        <v>0</v>
      </c>
      <c r="J17" s="18">
        <v>1</v>
      </c>
    </row>
    <row r="18" spans="2:10" x14ac:dyDescent="0.3">
      <c r="B18" s="20" t="s">
        <v>879</v>
      </c>
      <c r="C18" s="23">
        <v>3</v>
      </c>
      <c r="D18" s="23">
        <v>19</v>
      </c>
      <c r="E18" s="23">
        <v>22</v>
      </c>
      <c r="G18" s="20" t="s">
        <v>879</v>
      </c>
      <c r="H18" s="18">
        <v>0.13636363636363635</v>
      </c>
      <c r="I18" s="18">
        <v>0.86363636363636365</v>
      </c>
      <c r="J18" s="18">
        <v>1</v>
      </c>
    </row>
    <row r="19" spans="2:10" x14ac:dyDescent="0.3">
      <c r="B19" s="20" t="s">
        <v>878</v>
      </c>
      <c r="C19" s="23">
        <v>5</v>
      </c>
      <c r="D19" s="23">
        <v>20</v>
      </c>
      <c r="E19" s="23">
        <v>25</v>
      </c>
      <c r="G19" s="20" t="s">
        <v>878</v>
      </c>
      <c r="H19" s="18">
        <v>0.2</v>
      </c>
      <c r="I19" s="18">
        <v>0.8</v>
      </c>
      <c r="J19" s="18">
        <v>1</v>
      </c>
    </row>
    <row r="20" spans="2:10" x14ac:dyDescent="0.3">
      <c r="B20" s="20" t="s">
        <v>877</v>
      </c>
      <c r="C20" s="23">
        <v>6</v>
      </c>
      <c r="D20" s="23">
        <v>17</v>
      </c>
      <c r="E20" s="23">
        <v>23</v>
      </c>
      <c r="G20" s="20" t="s">
        <v>877</v>
      </c>
      <c r="H20" s="18">
        <v>0.2608695652173913</v>
      </c>
      <c r="I20" s="18">
        <v>0.73913043478260865</v>
      </c>
      <c r="J20" s="18">
        <v>1</v>
      </c>
    </row>
    <row r="21" spans="2:10" x14ac:dyDescent="0.3">
      <c r="B21" s="25" t="s">
        <v>892</v>
      </c>
      <c r="C21" s="26">
        <v>15</v>
      </c>
      <c r="D21" s="26">
        <v>56</v>
      </c>
      <c r="E21" s="26">
        <v>71</v>
      </c>
      <c r="G21" s="25" t="s">
        <v>892</v>
      </c>
      <c r="H21" s="19">
        <v>0.21126760563380281</v>
      </c>
      <c r="I21" s="19">
        <v>0.78873239436619713</v>
      </c>
      <c r="J21" s="19">
        <v>1</v>
      </c>
    </row>
    <row r="24" spans="2:10" x14ac:dyDescent="0.3">
      <c r="B24" s="21" t="s">
        <v>875</v>
      </c>
      <c r="C24" s="15" t="s">
        <v>889</v>
      </c>
    </row>
    <row r="25" spans="2:10" x14ac:dyDescent="0.3">
      <c r="B25" s="20" t="s">
        <v>400</v>
      </c>
      <c r="C25" s="18">
        <v>1.4084507042253521E-2</v>
      </c>
    </row>
    <row r="26" spans="2:10" x14ac:dyDescent="0.3">
      <c r="B26" s="20" t="s">
        <v>879</v>
      </c>
      <c r="C26" s="18">
        <v>0.30985915492957744</v>
      </c>
    </row>
    <row r="27" spans="2:10" x14ac:dyDescent="0.3">
      <c r="B27" s="20" t="s">
        <v>878</v>
      </c>
      <c r="C27" s="18">
        <v>0.352112676056338</v>
      </c>
    </row>
    <row r="28" spans="2:10" x14ac:dyDescent="0.3">
      <c r="B28" s="20" t="s">
        <v>877</v>
      </c>
      <c r="C28" s="18">
        <v>0.323943661971831</v>
      </c>
    </row>
    <row r="29" spans="2:10" x14ac:dyDescent="0.3">
      <c r="B29" s="25" t="s">
        <v>892</v>
      </c>
      <c r="C29" s="19">
        <v>1</v>
      </c>
    </row>
    <row r="38" spans="2:14" ht="19.8" x14ac:dyDescent="0.4">
      <c r="B38" s="78" t="s">
        <v>907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</row>
    <row r="39" spans="2:14" ht="13.5" customHeight="1" x14ac:dyDescent="0.3">
      <c r="B39" s="16"/>
    </row>
    <row r="40" spans="2:14" ht="13.5" customHeight="1" x14ac:dyDescent="0.3">
      <c r="B40" s="8" t="s">
        <v>905</v>
      </c>
    </row>
    <row r="41" spans="2:14" ht="28.8" x14ac:dyDescent="0.3">
      <c r="B41" s="33"/>
      <c r="C41" s="34" t="s">
        <v>906</v>
      </c>
      <c r="D41" s="34" t="s">
        <v>895</v>
      </c>
      <c r="E41" s="34" t="s">
        <v>896</v>
      </c>
      <c r="F41" s="34" t="s">
        <v>897</v>
      </c>
      <c r="G41" s="34" t="s">
        <v>898</v>
      </c>
    </row>
    <row r="42" spans="2:14" x14ac:dyDescent="0.3">
      <c r="B42" s="36" t="s">
        <v>902</v>
      </c>
      <c r="C42" s="27">
        <f>+COUNTIF('Sređena baza'!$E$3:$E$73, "Da - uvek")</f>
        <v>64</v>
      </c>
      <c r="D42" s="27">
        <f>+COUNTIF('Sređena baza'!J$3:J$73, "Da - uvek")</f>
        <v>18</v>
      </c>
      <c r="E42" s="27">
        <f>+COUNTIF('Sređena baza'!O$3:O$73, "Da - uvek")</f>
        <v>60</v>
      </c>
      <c r="F42" s="27">
        <f>+COUNTIF('Sređena baza'!T$3:T$73, "Da - uvek")</f>
        <v>56</v>
      </c>
      <c r="G42" s="27">
        <f>+COUNTIF('Sređena baza'!Y$3:Y$73, "Da - uvek")</f>
        <v>45</v>
      </c>
    </row>
    <row r="43" spans="2:14" ht="28.8" x14ac:dyDescent="0.3">
      <c r="B43" s="36" t="s">
        <v>904</v>
      </c>
      <c r="C43" s="27">
        <f>+COUNTIF('Sređena baza'!$E$3:$E$73, "Samo za neke planove")</f>
        <v>4</v>
      </c>
      <c r="D43" s="27">
        <f>+COUNTIF('Sređena baza'!J$3:J$73, "Samo za neke planove")</f>
        <v>3</v>
      </c>
      <c r="E43" s="27">
        <f>+COUNTIF('Sređena baza'!O$3:O$73, "Samo za neke planove")</f>
        <v>8</v>
      </c>
      <c r="F43" s="27">
        <f>+COUNTIF('Sređena baza'!T$3:T$73, "Samo za neke planove")</f>
        <v>10</v>
      </c>
      <c r="G43" s="27">
        <f>+COUNTIF('Sređena baza'!Y$3:Y$73, "Samo za neke planove")</f>
        <v>11</v>
      </c>
    </row>
    <row r="44" spans="2:14" x14ac:dyDescent="0.3">
      <c r="B44" s="36" t="s">
        <v>903</v>
      </c>
      <c r="C44" s="27">
        <f>+COUNTIF('Sređena baza'!E$3:E$73, "Ne - nikada")</f>
        <v>2</v>
      </c>
      <c r="D44" s="27">
        <f>+COUNTIF('Sređena baza'!J$3:J$73, "Ne - nikada")</f>
        <v>2</v>
      </c>
      <c r="E44" s="27">
        <f>+COUNTIF('Sređena baza'!O$3:O$73, "Ne - nikada")</f>
        <v>2</v>
      </c>
      <c r="F44" s="27">
        <f>+COUNTIF('Sređena baza'!T$3:T$73, "Ne - nikada")</f>
        <v>2</v>
      </c>
      <c r="G44" s="27">
        <f>+COUNTIF('Sređena baza'!Y$3:Y$73, "Ne - nikada")</f>
        <v>9</v>
      </c>
    </row>
    <row r="45" spans="2:14" x14ac:dyDescent="0.3">
      <c r="B45" s="36" t="s">
        <v>121</v>
      </c>
      <c r="C45" s="27">
        <f>+COUNTIF('Sređena baza'!E3:E73, "Nemamo ovu vrstu plana")</f>
        <v>1</v>
      </c>
      <c r="D45" s="27">
        <f>+COUNTIF('Sređena baza'!J3:J73, "Nemamo ovu vrstu plana")</f>
        <v>47</v>
      </c>
      <c r="E45" s="27">
        <f>+COUNTIF('Sređena baza'!O3:O73, "Nemamo ovu vrstu plana")</f>
        <v>1</v>
      </c>
      <c r="F45" s="27">
        <f>+COUNTIF('Sređena baza'!T3:T73, "Nemamo ovu vrstu plana")</f>
        <v>2</v>
      </c>
      <c r="G45" s="27">
        <f>+COUNTIF('Sređena baza'!Y3:Y73, "Nemamo ovu vrstu plana")</f>
        <v>6</v>
      </c>
    </row>
    <row r="46" spans="2:14" x14ac:dyDescent="0.3">
      <c r="B46" s="8"/>
    </row>
    <row r="47" spans="2:14" ht="28.8" x14ac:dyDescent="0.3">
      <c r="B47" s="33"/>
      <c r="C47" s="34" t="s">
        <v>906</v>
      </c>
      <c r="D47" s="34" t="s">
        <v>895</v>
      </c>
      <c r="E47" s="34" t="s">
        <v>896</v>
      </c>
      <c r="F47" s="34" t="s">
        <v>897</v>
      </c>
      <c r="G47" s="34" t="s">
        <v>898</v>
      </c>
    </row>
    <row r="48" spans="2:14" x14ac:dyDescent="0.3">
      <c r="B48" s="36" t="s">
        <v>902</v>
      </c>
      <c r="C48" s="29">
        <f>+C42/$C$12</f>
        <v>0.90140845070422537</v>
      </c>
      <c r="D48" s="29">
        <f t="shared" ref="D48:G48" si="0">+D42/$C$12</f>
        <v>0.25352112676056338</v>
      </c>
      <c r="E48" s="29">
        <f t="shared" si="0"/>
        <v>0.84507042253521125</v>
      </c>
      <c r="F48" s="29">
        <f t="shared" si="0"/>
        <v>0.78873239436619713</v>
      </c>
      <c r="G48" s="29">
        <f t="shared" si="0"/>
        <v>0.63380281690140849</v>
      </c>
    </row>
    <row r="49" spans="2:7" ht="28.8" x14ac:dyDescent="0.3">
      <c r="B49" s="36" t="s">
        <v>904</v>
      </c>
      <c r="C49" s="29">
        <f t="shared" ref="C49:G49" si="1">+C43/$C$12</f>
        <v>5.6338028169014086E-2</v>
      </c>
      <c r="D49" s="29">
        <f>+D43/$C$12</f>
        <v>4.2253521126760563E-2</v>
      </c>
      <c r="E49" s="29">
        <f t="shared" si="1"/>
        <v>0.11267605633802817</v>
      </c>
      <c r="F49" s="29">
        <f t="shared" si="1"/>
        <v>0.14084507042253522</v>
      </c>
      <c r="G49" s="29">
        <f t="shared" si="1"/>
        <v>0.15492957746478872</v>
      </c>
    </row>
    <row r="50" spans="2:7" x14ac:dyDescent="0.3">
      <c r="B50" s="36" t="s">
        <v>903</v>
      </c>
      <c r="C50" s="29">
        <f t="shared" ref="C50:G50" si="2">+C44/$C$12</f>
        <v>2.8169014084507043E-2</v>
      </c>
      <c r="D50" s="29">
        <f t="shared" si="2"/>
        <v>2.8169014084507043E-2</v>
      </c>
      <c r="E50" s="29">
        <f t="shared" si="2"/>
        <v>2.8169014084507043E-2</v>
      </c>
      <c r="F50" s="29">
        <f t="shared" si="2"/>
        <v>2.8169014084507043E-2</v>
      </c>
      <c r="G50" s="29">
        <f t="shared" si="2"/>
        <v>0.12676056338028169</v>
      </c>
    </row>
    <row r="51" spans="2:7" x14ac:dyDescent="0.3">
      <c r="B51" s="36" t="s">
        <v>121</v>
      </c>
      <c r="C51" s="29">
        <f t="shared" ref="C51:G51" si="3">+C45/$C$12</f>
        <v>1.4084507042253521E-2</v>
      </c>
      <c r="D51" s="29">
        <f t="shared" si="3"/>
        <v>0.6619718309859155</v>
      </c>
      <c r="E51" s="29">
        <f t="shared" si="3"/>
        <v>1.4084507042253521E-2</v>
      </c>
      <c r="F51" s="29">
        <f t="shared" si="3"/>
        <v>2.8169014084507043E-2</v>
      </c>
      <c r="G51" s="29">
        <f t="shared" si="3"/>
        <v>8.4507042253521125E-2</v>
      </c>
    </row>
    <row r="69" spans="2:7" x14ac:dyDescent="0.3">
      <c r="B69" s="8" t="s">
        <v>908</v>
      </c>
    </row>
    <row r="70" spans="2:7" ht="28.8" x14ac:dyDescent="0.3">
      <c r="B70" s="33"/>
      <c r="C70" s="34" t="s">
        <v>906</v>
      </c>
      <c r="D70" s="34" t="s">
        <v>895</v>
      </c>
      <c r="E70" s="34" t="s">
        <v>896</v>
      </c>
      <c r="F70" s="34" t="s">
        <v>897</v>
      </c>
      <c r="G70" s="34" t="s">
        <v>898</v>
      </c>
    </row>
    <row r="71" spans="2:7" x14ac:dyDescent="0.3">
      <c r="B71" s="36" t="s">
        <v>116</v>
      </c>
      <c r="C71" s="27">
        <f>+COUNTIF('Sređena baza'!$F$3:$F$73, "Da – uvek")</f>
        <v>39</v>
      </c>
      <c r="D71" s="27">
        <f>+COUNTIF('Sređena baza'!$K$3:$K$73, "Da – uvek")</f>
        <v>11</v>
      </c>
      <c r="E71" s="27">
        <f>+COUNTIF('Sređena baza'!$P$3:$P$73, "Da – uvek")</f>
        <v>39</v>
      </c>
      <c r="F71" s="27">
        <f>+COUNTIF('Sređena baza'!$U$3:$U$73, "Da – uvek")</f>
        <v>36</v>
      </c>
      <c r="G71" s="27">
        <f>+COUNTIF('Sređena baza'!$Z$3:$Z$73, "Da – uvek")</f>
        <v>27</v>
      </c>
    </row>
    <row r="72" spans="2:7" x14ac:dyDescent="0.3">
      <c r="B72" s="36" t="s">
        <v>124</v>
      </c>
      <c r="C72" s="27">
        <f>+COUNTIF('Sređena baza'!$F$3:$F$73, "Uglavnom da")</f>
        <v>18</v>
      </c>
      <c r="D72" s="27">
        <f>+COUNTIF('Sređena baza'!$K$3:$K$73, "Uglavnom da")</f>
        <v>4</v>
      </c>
      <c r="E72" s="27">
        <f>+COUNTIF('Sređena baza'!$P$3:$P$73, "Uglavnom da")</f>
        <v>17</v>
      </c>
      <c r="F72" s="27">
        <f>+COUNTIF('Sređena baza'!$U$3:$U$73, "Uglavnom da")</f>
        <v>16</v>
      </c>
      <c r="G72" s="27">
        <f>+COUNTIF('Sređena baza'!$Z$3:$Z$73, "Uglavnom da")</f>
        <v>18</v>
      </c>
    </row>
    <row r="73" spans="2:7" x14ac:dyDescent="0.3">
      <c r="B73" s="36" t="s">
        <v>188</v>
      </c>
      <c r="C73" s="27">
        <f>+COUNTIF('Sređena baza'!$F$3:$F$73, "Uglavnom ne")</f>
        <v>10</v>
      </c>
      <c r="D73" s="27">
        <f>+COUNTIF('Sređena baza'!$K$3:$K$73, "Uglavnom ne")</f>
        <v>5</v>
      </c>
      <c r="E73" s="27">
        <f>+COUNTIF('Sređena baza'!$P$3:$P$73, "Uglavnom ne")</f>
        <v>11</v>
      </c>
      <c r="F73" s="27">
        <f>+COUNTIF('Sređena baza'!$U$3:$U$73, "Uglavnom ne")</f>
        <v>14</v>
      </c>
      <c r="G73" s="27">
        <f>+COUNTIF('Sređena baza'!$Z$3:$Z$73, "Uglavnom ne")</f>
        <v>13</v>
      </c>
    </row>
    <row r="74" spans="2:7" x14ac:dyDescent="0.3">
      <c r="B74" s="36" t="s">
        <v>139</v>
      </c>
      <c r="C74" s="27">
        <f>+COUNTIF('Sređena baza'!$F$32:$F$102, "Nikada")</f>
        <v>4</v>
      </c>
      <c r="D74" s="27">
        <f>+COUNTIF('Sređena baza'!$K$32:$K$102, "Nikada")</f>
        <v>3</v>
      </c>
      <c r="E74" s="27">
        <f>+COUNTIF('Sređena baza'!$P$32:$P$102, "Nikada")</f>
        <v>3</v>
      </c>
      <c r="F74" s="27">
        <f>+COUNTIF('Sređena baza'!$U$32:$U$102, "Nikada")</f>
        <v>2</v>
      </c>
      <c r="G74" s="27">
        <f>+COUNTIF('Sređena baza'!$Z$32:$Z$102, "Nikada")</f>
        <v>4</v>
      </c>
    </row>
    <row r="75" spans="2:7" x14ac:dyDescent="0.3">
      <c r="B75" s="8"/>
    </row>
    <row r="76" spans="2:7" ht="28.8" x14ac:dyDescent="0.3">
      <c r="B76" s="33"/>
      <c r="C76" s="34" t="s">
        <v>906</v>
      </c>
      <c r="D76" s="34" t="s">
        <v>895</v>
      </c>
      <c r="E76" s="34" t="s">
        <v>896</v>
      </c>
      <c r="F76" s="34" t="s">
        <v>897</v>
      </c>
      <c r="G76" s="34" t="s">
        <v>898</v>
      </c>
    </row>
    <row r="77" spans="2:7" x14ac:dyDescent="0.3">
      <c r="B77" s="36" t="s">
        <v>116</v>
      </c>
      <c r="C77" s="29">
        <f>+C71/$C$12</f>
        <v>0.54929577464788737</v>
      </c>
      <c r="D77" s="29">
        <f t="shared" ref="D77:E77" si="4">+D71/$C$12</f>
        <v>0.15492957746478872</v>
      </c>
      <c r="E77" s="29">
        <f t="shared" si="4"/>
        <v>0.54929577464788737</v>
      </c>
      <c r="F77" s="29">
        <f>+F71/$C$12</f>
        <v>0.50704225352112675</v>
      </c>
      <c r="G77" s="29">
        <f>+G71/$C$12</f>
        <v>0.38028169014084506</v>
      </c>
    </row>
    <row r="78" spans="2:7" x14ac:dyDescent="0.3">
      <c r="B78" s="36" t="s">
        <v>124</v>
      </c>
      <c r="C78" s="29">
        <f t="shared" ref="C78" si="5">+C72/$C$12</f>
        <v>0.25352112676056338</v>
      </c>
      <c r="D78" s="29">
        <f>+D72/$C$12</f>
        <v>5.6338028169014086E-2</v>
      </c>
      <c r="E78" s="29">
        <f>+E72/$C$12</f>
        <v>0.23943661971830985</v>
      </c>
      <c r="F78" s="29">
        <f t="shared" ref="F78" si="6">+F72/$C$12</f>
        <v>0.22535211267605634</v>
      </c>
      <c r="G78" s="29">
        <f>+G72/$C$12</f>
        <v>0.25352112676056338</v>
      </c>
    </row>
    <row r="79" spans="2:7" x14ac:dyDescent="0.3">
      <c r="B79" s="36" t="s">
        <v>188</v>
      </c>
      <c r="C79" s="29">
        <f t="shared" ref="C79:D79" si="7">+C73/$C$12</f>
        <v>0.14084507042253522</v>
      </c>
      <c r="D79" s="29">
        <f t="shared" si="7"/>
        <v>7.0422535211267609E-2</v>
      </c>
      <c r="E79" s="29">
        <f>+E73/$C$12</f>
        <v>0.15492957746478872</v>
      </c>
      <c r="F79" s="29">
        <f>+F73/$C$12</f>
        <v>0.19718309859154928</v>
      </c>
      <c r="G79" s="29">
        <f>+G73/$C$12</f>
        <v>0.18309859154929578</v>
      </c>
    </row>
    <row r="80" spans="2:7" x14ac:dyDescent="0.3">
      <c r="B80" s="36" t="s">
        <v>139</v>
      </c>
      <c r="C80" s="29">
        <f t="shared" ref="C80:E80" si="8">+C74/$C$12</f>
        <v>5.6338028169014086E-2</v>
      </c>
      <c r="D80" s="29">
        <f t="shared" si="8"/>
        <v>4.2253521126760563E-2</v>
      </c>
      <c r="E80" s="29">
        <f t="shared" si="8"/>
        <v>4.2253521126760563E-2</v>
      </c>
      <c r="F80" s="29">
        <f>+F74/$C$12</f>
        <v>2.8169014084507043E-2</v>
      </c>
      <c r="G80" s="29">
        <f>+G74/$C$12</f>
        <v>5.6338028169014086E-2</v>
      </c>
    </row>
    <row r="98" spans="2:7" x14ac:dyDescent="0.3">
      <c r="B98" s="8" t="s">
        <v>909</v>
      </c>
    </row>
    <row r="99" spans="2:7" ht="28.8" x14ac:dyDescent="0.3">
      <c r="B99" s="33"/>
      <c r="C99" s="34" t="s">
        <v>906</v>
      </c>
      <c r="D99" s="34" t="s">
        <v>895</v>
      </c>
      <c r="E99" s="34" t="s">
        <v>896</v>
      </c>
      <c r="F99" s="34" t="s">
        <v>897</v>
      </c>
      <c r="G99" s="34" t="s">
        <v>898</v>
      </c>
    </row>
    <row r="100" spans="2:7" x14ac:dyDescent="0.3">
      <c r="B100" s="36" t="s">
        <v>910</v>
      </c>
      <c r="C100" s="27">
        <f>+COUNTIF('Sređena baza'!$G$3:$G$73, "Manje od 10")</f>
        <v>30</v>
      </c>
      <c r="D100" s="27">
        <f>+COUNTIF('Sređena baza'!$L$3:$L$73, "Manje od 10")</f>
        <v>10</v>
      </c>
      <c r="E100" s="27">
        <f>+COUNTIF('Sređena baza'!$Q$3:$Q$73, "Manje od 10")</f>
        <v>29</v>
      </c>
      <c r="F100" s="27">
        <f>+COUNTIF('Sređena baza'!$V$3:$V$73, "Manje od 10")</f>
        <v>38</v>
      </c>
      <c r="G100" s="27">
        <f>+COUNTIF('Sređena baza'!$AA$3:$AA$73, "Manje od 10")</f>
        <v>38</v>
      </c>
    </row>
    <row r="101" spans="2:7" x14ac:dyDescent="0.3">
      <c r="B101" s="36" t="s">
        <v>911</v>
      </c>
      <c r="C101" s="27">
        <f>+COUNTIF('Sređena baza'!$G$3:$G$73, "10-20")</f>
        <v>17</v>
      </c>
      <c r="D101" s="27">
        <f>+COUNTIF('Sređena baza'!$L$3:$L$73, "10-20")</f>
        <v>3</v>
      </c>
      <c r="E101" s="27">
        <f>+COUNTIF('Sređena baza'!$Q$3:$Q$73, "10-20")</f>
        <v>15</v>
      </c>
      <c r="F101" s="27">
        <f>+COUNTIF('Sređena baza'!$V$3:$V$73, "10-20")</f>
        <v>13</v>
      </c>
      <c r="G101" s="27">
        <f>+COUNTIF('Sređena baza'!$AA$3:$AA$73, "10-20")</f>
        <v>6</v>
      </c>
    </row>
    <row r="102" spans="2:7" x14ac:dyDescent="0.3">
      <c r="B102" s="36" t="s">
        <v>912</v>
      </c>
      <c r="C102" s="27">
        <f>+COUNTIF('Sređena baza'!$G$3:$G$73, "20-50")</f>
        <v>4</v>
      </c>
      <c r="D102" s="27">
        <f>+COUNTIF('Sređena baza'!$L$3:$L$73, "20-50")</f>
        <v>1</v>
      </c>
      <c r="E102" s="27">
        <f>+COUNTIF('Sređena baza'!$Q$3:$Q$73, "20-50")</f>
        <v>10</v>
      </c>
      <c r="F102" s="27">
        <f>+COUNTIF('Sređena baza'!$V$3:$V$73, "20-50")</f>
        <v>4</v>
      </c>
      <c r="G102" s="27">
        <f>+COUNTIF('Sređena baza'!$AA$3:$AA$73, "20-50")</f>
        <v>0</v>
      </c>
    </row>
    <row r="103" spans="2:7" x14ac:dyDescent="0.3">
      <c r="B103" s="36" t="s">
        <v>914</v>
      </c>
      <c r="C103" s="27">
        <f>+COUNTIF('Sređena baza'!$G$3:$G$73, "50-100")</f>
        <v>2</v>
      </c>
      <c r="D103" s="27">
        <f>+COUNTIF('Sređena baza'!$L$3:$L$73, "50-100")</f>
        <v>0</v>
      </c>
      <c r="E103" s="27">
        <f>+COUNTIF('Sređena baza'!$Q$3:$Q$73, "50-100")</f>
        <v>2</v>
      </c>
      <c r="F103" s="27">
        <f>+COUNTIF('Sređena baza'!$V$3:$V$73, "50-100")</f>
        <v>1</v>
      </c>
      <c r="G103" s="27">
        <f>+COUNTIF('Sređena baza'!$AA$3:$AA$73, "50-100")</f>
        <v>0</v>
      </c>
    </row>
    <row r="104" spans="2:7" x14ac:dyDescent="0.3">
      <c r="B104" s="36" t="s">
        <v>282</v>
      </c>
      <c r="C104" s="27">
        <f>+COUNTIF('Sređena baza'!$G$3:$G$73, "Preko 100")</f>
        <v>0</v>
      </c>
      <c r="D104" s="27">
        <f>+COUNTIF('Sređena baza'!$L$3:$L$73, "Preko 100")</f>
        <v>0</v>
      </c>
      <c r="E104" s="27">
        <f>+COUNTIF('Sređena baza'!$Q$3:$Q$73, "Preko 100")</f>
        <v>1</v>
      </c>
      <c r="F104" s="27">
        <f>+COUNTIF('Sređena baza'!$V$3:$V$73, "Preko 100")</f>
        <v>1</v>
      </c>
      <c r="G104" s="27">
        <f>+COUNTIF('Sređena baza'!$AA$3:$AA$73, "Preko 100")</f>
        <v>1</v>
      </c>
    </row>
    <row r="105" spans="2:7" x14ac:dyDescent="0.3">
      <c r="B105" s="36" t="s">
        <v>121</v>
      </c>
      <c r="C105" s="27">
        <f>+COUNTIF('Sređena baza'!$G$3:$G$73, "Nemamo ovru vrstu plana")</f>
        <v>3</v>
      </c>
      <c r="D105" s="27">
        <f>+COUNTIF('Sređena baza'!$L$3:$L$73, "Nemamo ovru vrstu plana")</f>
        <v>47</v>
      </c>
      <c r="E105" s="27">
        <f>+COUNTIF('Sređena baza'!$Q$3:$Q$73, "Nemamo ovru vrstu plana")</f>
        <v>3</v>
      </c>
      <c r="F105" s="27">
        <f>+COUNTIF('Sređena baza'!$V$3:$V$73, "Nemamo ovru vrstu plana")</f>
        <v>4</v>
      </c>
      <c r="G105" s="27">
        <f>+COUNTIF('Sređena baza'!$AA$3:$AA$73, "Nemamo ovru vrstu plana")</f>
        <v>8</v>
      </c>
    </row>
    <row r="106" spans="2:7" x14ac:dyDescent="0.3">
      <c r="B106" s="36" t="s">
        <v>913</v>
      </c>
      <c r="C106" s="27">
        <f>+COUNTIF('Sređena baza'!$G$3:$G$73, "Nisamo sprovodili konsultacije")</f>
        <v>15</v>
      </c>
      <c r="D106" s="27">
        <f>+COUNTIF('Sređena baza'!$L$3:$L$73, "Nisamo sprovodili konsultacije")</f>
        <v>8</v>
      </c>
      <c r="E106" s="27">
        <f>+COUNTIF('Sređena baza'!$Q$3:$Q$73, "Nisamo sprovodili konsultacije")</f>
        <v>11</v>
      </c>
      <c r="F106" s="27">
        <f>+COUNTIF('Sređena baza'!$V$3:$V$73, "Nisamo sprovodili konsultacije")</f>
        <v>9</v>
      </c>
      <c r="G106" s="27">
        <f>+COUNTIF('Sređena baza'!$AA$3:$AA$73, "Nisamo sprovodili konsultacije")</f>
        <v>17</v>
      </c>
    </row>
    <row r="108" spans="2:7" ht="28.8" x14ac:dyDescent="0.3">
      <c r="B108" s="33"/>
      <c r="C108" s="34" t="s">
        <v>906</v>
      </c>
      <c r="D108" s="34" t="s">
        <v>895</v>
      </c>
      <c r="E108" s="34" t="s">
        <v>896</v>
      </c>
      <c r="F108" s="34" t="s">
        <v>897</v>
      </c>
      <c r="G108" s="34" t="s">
        <v>898</v>
      </c>
    </row>
    <row r="109" spans="2:7" x14ac:dyDescent="0.3">
      <c r="B109" s="36" t="s">
        <v>910</v>
      </c>
      <c r="C109" s="29">
        <f t="shared" ref="C109:G111" si="9">+C100/$C$12</f>
        <v>0.42253521126760563</v>
      </c>
      <c r="D109" s="29">
        <f t="shared" si="9"/>
        <v>0.14084507042253522</v>
      </c>
      <c r="E109" s="29">
        <f t="shared" si="9"/>
        <v>0.40845070422535212</v>
      </c>
      <c r="F109" s="29">
        <f t="shared" si="9"/>
        <v>0.53521126760563376</v>
      </c>
      <c r="G109" s="29">
        <f t="shared" si="9"/>
        <v>0.53521126760563376</v>
      </c>
    </row>
    <row r="110" spans="2:7" x14ac:dyDescent="0.3">
      <c r="B110" s="36" t="s">
        <v>911</v>
      </c>
      <c r="C110" s="29">
        <f t="shared" si="9"/>
        <v>0.23943661971830985</v>
      </c>
      <c r="D110" s="29">
        <f t="shared" si="9"/>
        <v>4.2253521126760563E-2</v>
      </c>
      <c r="E110" s="29">
        <f t="shared" si="9"/>
        <v>0.21126760563380281</v>
      </c>
      <c r="F110" s="29">
        <f t="shared" si="9"/>
        <v>0.18309859154929578</v>
      </c>
      <c r="G110" s="29">
        <f t="shared" si="9"/>
        <v>8.4507042253521125E-2</v>
      </c>
    </row>
    <row r="111" spans="2:7" x14ac:dyDescent="0.3">
      <c r="B111" s="36" t="s">
        <v>912</v>
      </c>
      <c r="C111" s="29">
        <f t="shared" si="9"/>
        <v>5.6338028169014086E-2</v>
      </c>
      <c r="D111" s="29">
        <f t="shared" si="9"/>
        <v>1.4084507042253521E-2</v>
      </c>
      <c r="E111" s="29">
        <f t="shared" si="9"/>
        <v>0.14084507042253522</v>
      </c>
      <c r="F111" s="29">
        <f t="shared" si="9"/>
        <v>5.6338028169014086E-2</v>
      </c>
      <c r="G111" s="29">
        <f t="shared" si="9"/>
        <v>0</v>
      </c>
    </row>
    <row r="112" spans="2:7" x14ac:dyDescent="0.3">
      <c r="B112" s="36" t="s">
        <v>914</v>
      </c>
      <c r="C112" s="29">
        <f t="shared" ref="C112:F112" si="10">+C103/$C$12</f>
        <v>2.8169014084507043E-2</v>
      </c>
      <c r="D112" s="29">
        <f t="shared" si="10"/>
        <v>0</v>
      </c>
      <c r="E112" s="29">
        <f t="shared" si="10"/>
        <v>2.8169014084507043E-2</v>
      </c>
      <c r="F112" s="29">
        <f t="shared" si="10"/>
        <v>1.4084507042253521E-2</v>
      </c>
      <c r="G112" s="29">
        <f>+G103/$C$12</f>
        <v>0</v>
      </c>
    </row>
    <row r="113" spans="2:7" x14ac:dyDescent="0.3">
      <c r="B113" s="36" t="s">
        <v>282</v>
      </c>
      <c r="C113" s="29">
        <f t="shared" ref="C113:F113" si="11">+C104/$C$12</f>
        <v>0</v>
      </c>
      <c r="D113" s="29">
        <f t="shared" si="11"/>
        <v>0</v>
      </c>
      <c r="E113" s="29">
        <f t="shared" si="11"/>
        <v>1.4084507042253521E-2</v>
      </c>
      <c r="F113" s="29">
        <f t="shared" si="11"/>
        <v>1.4084507042253521E-2</v>
      </c>
      <c r="G113" s="29">
        <f>+G104/$C$12</f>
        <v>1.4084507042253521E-2</v>
      </c>
    </row>
    <row r="114" spans="2:7" x14ac:dyDescent="0.3">
      <c r="B114" s="36" t="s">
        <v>121</v>
      </c>
      <c r="C114" s="29">
        <f t="shared" ref="C114:F114" si="12">+C105/$C$12</f>
        <v>4.2253521126760563E-2</v>
      </c>
      <c r="D114" s="29">
        <f t="shared" si="12"/>
        <v>0.6619718309859155</v>
      </c>
      <c r="E114" s="29">
        <f t="shared" si="12"/>
        <v>4.2253521126760563E-2</v>
      </c>
      <c r="F114" s="29">
        <f t="shared" si="12"/>
        <v>5.6338028169014086E-2</v>
      </c>
      <c r="G114" s="29">
        <f>+G105/$C$12</f>
        <v>0.11267605633802817</v>
      </c>
    </row>
    <row r="115" spans="2:7" x14ac:dyDescent="0.3">
      <c r="B115" s="36" t="s">
        <v>913</v>
      </c>
      <c r="C115" s="29">
        <f t="shared" ref="C115:G115" si="13">+C106/$C$12</f>
        <v>0.21126760563380281</v>
      </c>
      <c r="D115" s="29">
        <f t="shared" si="13"/>
        <v>0.11267605633802817</v>
      </c>
      <c r="E115" s="29">
        <f t="shared" si="13"/>
        <v>0.15492957746478872</v>
      </c>
      <c r="F115" s="29">
        <f t="shared" si="13"/>
        <v>0.12676056338028169</v>
      </c>
      <c r="G115" s="29">
        <f t="shared" si="13"/>
        <v>0.23943661971830985</v>
      </c>
    </row>
    <row r="133" spans="2:7" x14ac:dyDescent="0.3">
      <c r="B133" s="8" t="s">
        <v>915</v>
      </c>
    </row>
    <row r="134" spans="2:7" ht="28.8" x14ac:dyDescent="0.3">
      <c r="B134" s="33"/>
      <c r="C134" s="34" t="s">
        <v>906</v>
      </c>
      <c r="D134" s="34" t="s">
        <v>895</v>
      </c>
      <c r="E134" s="34" t="s">
        <v>896</v>
      </c>
      <c r="F134" s="34" t="s">
        <v>897</v>
      </c>
      <c r="G134" s="34" t="s">
        <v>898</v>
      </c>
    </row>
    <row r="135" spans="2:7" x14ac:dyDescent="0.3">
      <c r="B135" s="36" t="s">
        <v>239</v>
      </c>
      <c r="C135" s="27">
        <f>+COUNTIF('Sređena baza'!$H$3:$H$73, "nijedan")</f>
        <v>11</v>
      </c>
      <c r="D135" s="27">
        <f>+COUNTIF('Sređena baza'!$M$3:$M$73, "nijedan")</f>
        <v>8</v>
      </c>
      <c r="E135" s="27">
        <f>+COUNTIF('Sređena baza'!$R$3:$R$73, "nijedan")</f>
        <v>6</v>
      </c>
      <c r="F135" s="27">
        <f>+COUNTIF('Sređena baza'!$W$3:$W$73, "nijedan")</f>
        <v>8</v>
      </c>
      <c r="G135" s="27">
        <f>+COUNTIF('Sređena baza'!$AB$3:$AB$73, "nijedan")</f>
        <v>15</v>
      </c>
    </row>
    <row r="136" spans="2:7" x14ac:dyDescent="0.3">
      <c r="B136" s="36" t="s">
        <v>910</v>
      </c>
      <c r="C136" s="27">
        <f>+COUNTIF('Sređena baza'!$H$3:$H$73, "Manje od 10")</f>
        <v>36</v>
      </c>
      <c r="D136" s="27">
        <f>+COUNTIF('Sređena baza'!$M$3:$M$73, "Manje od 10")</f>
        <v>5</v>
      </c>
      <c r="E136" s="27">
        <f>+COUNTIF('Sređena baza'!$R$3:$R$73, "Manje od 10")</f>
        <v>37</v>
      </c>
      <c r="F136" s="27">
        <f>+COUNTIF('Sređena baza'!$W$3:$W$73, "Manje od 10")</f>
        <v>41</v>
      </c>
      <c r="G136" s="27">
        <f>+COUNTIF('Sređena baza'!$AB$3:$AB$73, "Manje od 10")</f>
        <v>33</v>
      </c>
    </row>
    <row r="137" spans="2:7" x14ac:dyDescent="0.3">
      <c r="B137" s="36" t="s">
        <v>911</v>
      </c>
      <c r="C137" s="27">
        <f>+COUNTIF('Sređena baza'!$H$3:$H$73, "10-20")</f>
        <v>9</v>
      </c>
      <c r="D137" s="27">
        <f>+COUNTIF('Sređena baza'!$M$3:$M$73, "10-20")</f>
        <v>3</v>
      </c>
      <c r="E137" s="27">
        <f>+COUNTIF('Sređena baza'!$R$3:$R$73, "10-20")</f>
        <v>7</v>
      </c>
      <c r="F137" s="27">
        <f>+COUNTIF('Sređena baza'!$W$3:$W$73, "10-20")</f>
        <v>9</v>
      </c>
      <c r="G137" s="27">
        <f>+COUNTIF('Sređena baza'!$AB$3:$AB$73, "10-20")</f>
        <v>3</v>
      </c>
    </row>
    <row r="138" spans="2:7" x14ac:dyDescent="0.3">
      <c r="B138" s="36" t="s">
        <v>912</v>
      </c>
      <c r="C138" s="27">
        <f>+COUNTIF('Sređena baza'!$H$3:$H$73, "20-50")</f>
        <v>4</v>
      </c>
      <c r="D138" s="27">
        <f>+COUNTIF('Sređena baza'!$M$3:$M$73, "20-50")</f>
        <v>2</v>
      </c>
      <c r="E138" s="27">
        <f>+COUNTIF('Sređena baza'!$R$3:$R$73, "20-50")</f>
        <v>7</v>
      </c>
      <c r="F138" s="27">
        <f>+COUNTIF('Sređena baza'!$W$3:$W$73, "20-50")</f>
        <v>2</v>
      </c>
      <c r="G138" s="27">
        <f>+COUNTIF('Sređena baza'!$AB$3:$AB$73, "20-50")</f>
        <v>0</v>
      </c>
    </row>
    <row r="139" spans="2:7" x14ac:dyDescent="0.3">
      <c r="B139" s="36" t="s">
        <v>914</v>
      </c>
      <c r="C139" s="27">
        <f>+COUNTIF('Sređena baza'!$H$3:$H$73, "50-100")</f>
        <v>1</v>
      </c>
      <c r="D139" s="27">
        <f>+COUNTIF('Sređena baza'!$M$3:$M$73, "50-100")</f>
        <v>0</v>
      </c>
      <c r="E139" s="27">
        <f>+COUNTIF('Sređena baza'!$R$3:$R$73, "50-100")</f>
        <v>3</v>
      </c>
      <c r="F139" s="27">
        <f>+COUNTIF('Sređena baza'!$W$3:$W$73, "50-100")</f>
        <v>0</v>
      </c>
      <c r="G139" s="27">
        <f>+COUNTIF('Sređena baza'!$AB$3:$AB$73, "50-100")</f>
        <v>0</v>
      </c>
    </row>
    <row r="140" spans="2:7" x14ac:dyDescent="0.3">
      <c r="B140" s="36" t="s">
        <v>282</v>
      </c>
      <c r="C140" s="27">
        <f>+COUNTIF('Sređena baza'!$H$3:$H$73, "Preko 100")</f>
        <v>0</v>
      </c>
      <c r="D140" s="27">
        <f>+COUNTIF('Sređena baza'!$M$3:$M$73, "Preko 100")</f>
        <v>0</v>
      </c>
      <c r="E140" s="27">
        <f>+COUNTIF('Sređena baza'!$R$3:$R$73, "Preko 100")</f>
        <v>2</v>
      </c>
      <c r="F140" s="27">
        <f>+COUNTIF('Sređena baza'!$W$3:$W$73, "Preko 100")</f>
        <v>2</v>
      </c>
      <c r="G140" s="27">
        <f>+COUNTIF('Sređena baza'!$AB$3:$AB$73, "Preko 100")</f>
        <v>0</v>
      </c>
    </row>
    <row r="141" spans="2:7" x14ac:dyDescent="0.3">
      <c r="B141" s="36" t="s">
        <v>121</v>
      </c>
      <c r="C141" s="27">
        <f>+COUNTIF('Sređena baza'!$H$3:$H$73, "Nemamo ovru vrstu plana")</f>
        <v>1</v>
      </c>
      <c r="D141" s="27">
        <f>+COUNTIF('Sređena baza'!$M$3:$M$73, "Nemamo ovru vrstu plana")</f>
        <v>48</v>
      </c>
      <c r="E141" s="27">
        <f>+COUNTIF('Sređena baza'!$R$3:$R$73, "Nemamo ovru vrstu plana")</f>
        <v>2</v>
      </c>
      <c r="F141" s="27">
        <f>+COUNTIF('Sređena baza'!$W$3:$W$73, "Nemamo ovru vrstu plana")</f>
        <v>3</v>
      </c>
      <c r="G141" s="27">
        <f>+COUNTIF('Sređena baza'!$AB$3:$AB$73, "Nemamo ovru vrstu plana")</f>
        <v>7</v>
      </c>
    </row>
    <row r="142" spans="2:7" x14ac:dyDescent="0.3">
      <c r="B142" s="36" t="s">
        <v>913</v>
      </c>
      <c r="C142" s="27">
        <f>+COUNTIF('Sređena baza'!$H$3:$H$73, "Nisamo sprovodili konsultacije")</f>
        <v>8</v>
      </c>
      <c r="D142" s="27">
        <f>+COUNTIF('Sređena baza'!$M$3:$M$73, "Nisamo sprovodili konsultacije")</f>
        <v>2</v>
      </c>
      <c r="E142" s="27">
        <f>+COUNTIF('Sređena baza'!$R$3:$R$73, "Nisamo sprovodili konsultacije")</f>
        <v>7</v>
      </c>
      <c r="F142" s="27">
        <f>+COUNTIF('Sređena baza'!$W$3:$W$73, "Nisamo sprovodili konsultacije")</f>
        <v>5</v>
      </c>
      <c r="G142" s="27">
        <f>+COUNTIF('Sređena baza'!$AB$3:$AB$73, "Nisamo sprovodili konsultacije")</f>
        <v>12</v>
      </c>
    </row>
    <row r="144" spans="2:7" ht="28.8" x14ac:dyDescent="0.3">
      <c r="B144" s="33"/>
      <c r="C144" s="34" t="s">
        <v>906</v>
      </c>
      <c r="D144" s="34" t="s">
        <v>895</v>
      </c>
      <c r="E144" s="34" t="s">
        <v>896</v>
      </c>
      <c r="F144" s="34" t="s">
        <v>897</v>
      </c>
      <c r="G144" s="34" t="s">
        <v>898</v>
      </c>
    </row>
    <row r="145" spans="2:7" x14ac:dyDescent="0.3">
      <c r="B145" s="36" t="s">
        <v>910</v>
      </c>
      <c r="C145" s="29">
        <f t="shared" ref="C145:G147" si="14">+C136/$C$12</f>
        <v>0.50704225352112675</v>
      </c>
      <c r="D145" s="29">
        <f t="shared" si="14"/>
        <v>7.0422535211267609E-2</v>
      </c>
      <c r="E145" s="29">
        <f t="shared" si="14"/>
        <v>0.52112676056338025</v>
      </c>
      <c r="F145" s="29">
        <f t="shared" si="14"/>
        <v>0.57746478873239437</v>
      </c>
      <c r="G145" s="29">
        <f t="shared" si="14"/>
        <v>0.46478873239436619</v>
      </c>
    </row>
    <row r="146" spans="2:7" x14ac:dyDescent="0.3">
      <c r="B146" s="36" t="s">
        <v>911</v>
      </c>
      <c r="C146" s="29">
        <f t="shared" si="14"/>
        <v>0.12676056338028169</v>
      </c>
      <c r="D146" s="29">
        <f t="shared" si="14"/>
        <v>4.2253521126760563E-2</v>
      </c>
      <c r="E146" s="29">
        <f t="shared" si="14"/>
        <v>9.8591549295774641E-2</v>
      </c>
      <c r="F146" s="29">
        <f t="shared" si="14"/>
        <v>0.12676056338028169</v>
      </c>
      <c r="G146" s="29">
        <f t="shared" si="14"/>
        <v>4.2253521126760563E-2</v>
      </c>
    </row>
    <row r="147" spans="2:7" x14ac:dyDescent="0.3">
      <c r="B147" s="36" t="s">
        <v>912</v>
      </c>
      <c r="C147" s="29">
        <f t="shared" si="14"/>
        <v>5.6338028169014086E-2</v>
      </c>
      <c r="D147" s="29">
        <f t="shared" si="14"/>
        <v>2.8169014084507043E-2</v>
      </c>
      <c r="E147" s="29">
        <f t="shared" si="14"/>
        <v>9.8591549295774641E-2</v>
      </c>
      <c r="F147" s="29">
        <f t="shared" si="14"/>
        <v>2.8169014084507043E-2</v>
      </c>
      <c r="G147" s="29">
        <f t="shared" si="14"/>
        <v>0</v>
      </c>
    </row>
    <row r="148" spans="2:7" x14ac:dyDescent="0.3">
      <c r="B148" s="36" t="s">
        <v>914</v>
      </c>
      <c r="C148" s="29">
        <f t="shared" ref="C148:F148" si="15">+C139/$C$12</f>
        <v>1.4084507042253521E-2</v>
      </c>
      <c r="D148" s="29">
        <f t="shared" si="15"/>
        <v>0</v>
      </c>
      <c r="E148" s="29">
        <f t="shared" si="15"/>
        <v>4.2253521126760563E-2</v>
      </c>
      <c r="F148" s="29">
        <f t="shared" si="15"/>
        <v>0</v>
      </c>
      <c r="G148" s="29">
        <f>+G139/$C$12</f>
        <v>0</v>
      </c>
    </row>
    <row r="149" spans="2:7" x14ac:dyDescent="0.3">
      <c r="B149" s="36" t="s">
        <v>282</v>
      </c>
      <c r="C149" s="29">
        <f t="shared" ref="C149:F149" si="16">+C140/$C$12</f>
        <v>0</v>
      </c>
      <c r="D149" s="29">
        <f t="shared" si="16"/>
        <v>0</v>
      </c>
      <c r="E149" s="29">
        <f t="shared" si="16"/>
        <v>2.8169014084507043E-2</v>
      </c>
      <c r="F149" s="29">
        <f t="shared" si="16"/>
        <v>2.8169014084507043E-2</v>
      </c>
      <c r="G149" s="29">
        <f>+G140/$C$12</f>
        <v>0</v>
      </c>
    </row>
    <row r="150" spans="2:7" x14ac:dyDescent="0.3">
      <c r="B150" s="36" t="s">
        <v>121</v>
      </c>
      <c r="C150" s="29">
        <f t="shared" ref="C150:F150" si="17">+C141/$C$12</f>
        <v>1.4084507042253521E-2</v>
      </c>
      <c r="D150" s="29">
        <f t="shared" si="17"/>
        <v>0.676056338028169</v>
      </c>
      <c r="E150" s="29">
        <f t="shared" si="17"/>
        <v>2.8169014084507043E-2</v>
      </c>
      <c r="F150" s="29">
        <f t="shared" si="17"/>
        <v>4.2253521126760563E-2</v>
      </c>
      <c r="G150" s="29">
        <f>+G141/$C$12</f>
        <v>9.8591549295774641E-2</v>
      </c>
    </row>
    <row r="151" spans="2:7" x14ac:dyDescent="0.3">
      <c r="B151" s="36" t="s">
        <v>913</v>
      </c>
      <c r="C151" s="29">
        <f t="shared" ref="C151:G151" si="18">+C142/$C$12</f>
        <v>0.11267605633802817</v>
      </c>
      <c r="D151" s="29">
        <f t="shared" si="18"/>
        <v>2.8169014084507043E-2</v>
      </c>
      <c r="E151" s="29">
        <f t="shared" si="18"/>
        <v>9.8591549295774641E-2</v>
      </c>
      <c r="F151" s="29">
        <f t="shared" si="18"/>
        <v>7.0422535211267609E-2</v>
      </c>
      <c r="G151" s="29">
        <f t="shared" si="18"/>
        <v>0.16901408450704225</v>
      </c>
    </row>
    <row r="169" spans="2:7" x14ac:dyDescent="0.3">
      <c r="B169" s="8" t="s">
        <v>916</v>
      </c>
    </row>
    <row r="170" spans="2:7" ht="28.8" x14ac:dyDescent="0.3">
      <c r="B170" s="33"/>
      <c r="C170" s="34" t="s">
        <v>906</v>
      </c>
      <c r="D170" s="34" t="s">
        <v>895</v>
      </c>
      <c r="E170" s="34" t="s">
        <v>896</v>
      </c>
      <c r="F170" s="34" t="s">
        <v>897</v>
      </c>
      <c r="G170" s="34" t="s">
        <v>898</v>
      </c>
    </row>
    <row r="171" spans="2:7" x14ac:dyDescent="0.3">
      <c r="B171" s="41">
        <v>0</v>
      </c>
      <c r="C171" s="27">
        <f>+COUNTIF('Sređena baza'!$I$3:$I$73, "0%")</f>
        <v>9</v>
      </c>
      <c r="D171" s="27">
        <f>+COUNTIF('Sređena baza'!$N$3:$N$73, "0%")</f>
        <v>5</v>
      </c>
      <c r="E171" s="27">
        <f>+COUNTIF('Sređena baza'!$S$3:$S$73, "0%")</f>
        <v>4</v>
      </c>
      <c r="F171" s="27">
        <f>+COUNTIF('Sređena baza'!$X$3:$X$73, "0%")</f>
        <v>6</v>
      </c>
      <c r="G171" s="27">
        <f>+COUNTIF('Sređena baza'!$AC$3:$AC$73, "0%")</f>
        <v>14</v>
      </c>
    </row>
    <row r="172" spans="2:7" x14ac:dyDescent="0.3">
      <c r="B172" s="36" t="s">
        <v>215</v>
      </c>
      <c r="C172" s="27">
        <f>+COUNTIF('Sređena baza'!$I$3:$I$73, "Do 5%")</f>
        <v>12</v>
      </c>
      <c r="D172" s="27">
        <f>+COUNTIF('Sređena baza'!$N$3:$N$73, "Do 5%")</f>
        <v>3</v>
      </c>
      <c r="E172" s="27">
        <f>+COUNTIF('Sređena baza'!$S$3:$S$73, "Do 5%")</f>
        <v>13</v>
      </c>
      <c r="F172" s="27">
        <f>+COUNTIF('Sređena baza'!$X$3:$X$73, "Do 5%")</f>
        <v>15</v>
      </c>
      <c r="G172" s="27">
        <f>+COUNTIF('Sređena baza'!$AC$3:$AC$73, "Do 5%")</f>
        <v>15</v>
      </c>
    </row>
    <row r="173" spans="2:7" x14ac:dyDescent="0.3">
      <c r="B173" s="36" t="s">
        <v>216</v>
      </c>
      <c r="C173" s="27">
        <f>+COUNTIF('Sređena baza'!$I$3:$I$73, "Od 5% do 10%")</f>
        <v>0</v>
      </c>
      <c r="D173" s="27">
        <f>+COUNTIF('Sređena baza'!$N$3:$N$73, "Od 5% do 10%")</f>
        <v>0</v>
      </c>
      <c r="E173" s="27">
        <f>+COUNTIF('Sređena baza'!$S$3:$S$73, "Od 5% do 10%")</f>
        <v>0</v>
      </c>
      <c r="F173" s="27">
        <f>+COUNTIF('Sređena baza'!$X$3:$X$73, "Od 5% do 10%")</f>
        <v>0</v>
      </c>
      <c r="G173" s="27">
        <f>+COUNTIF('Sređena baza'!$AC$3:$AC$73, "Od 5% do 10%")</f>
        <v>0</v>
      </c>
    </row>
    <row r="174" spans="2:7" x14ac:dyDescent="0.3">
      <c r="B174" s="36" t="s">
        <v>120</v>
      </c>
      <c r="C174" s="27">
        <f>+COUNTIF('Sređena baza'!$I$3:$I$73, "Od 10% do 30%")</f>
        <v>0</v>
      </c>
      <c r="D174" s="27">
        <f>+COUNTIF('Sređena baza'!$N$3:$N$73, "Od 10% do 30%")</f>
        <v>0</v>
      </c>
      <c r="E174" s="27">
        <f>+COUNTIF('Sređena baza'!$S$3:$S$73, "Od 10% do 30%")</f>
        <v>0</v>
      </c>
      <c r="F174" s="27">
        <f>+COUNTIF('Sređena baza'!$X$3:$X$73, "Od 10% do 30%")</f>
        <v>0</v>
      </c>
      <c r="G174" s="27">
        <f>+COUNTIF('Sređena baza'!$AC$3:$AC$73, "Od 10% do 30%")</f>
        <v>0</v>
      </c>
    </row>
    <row r="175" spans="2:7" x14ac:dyDescent="0.3">
      <c r="B175" s="36" t="s">
        <v>166</v>
      </c>
      <c r="C175" s="27">
        <f>+COUNTIF('Sređena baza'!$I$3:$I$73, "Preko 30%")</f>
        <v>16</v>
      </c>
      <c r="D175" s="27">
        <f>+COUNTIF('Sređena baza'!$N$3:$N$73, "Preko 30%")</f>
        <v>4</v>
      </c>
      <c r="E175" s="27">
        <f>+COUNTIF('Sređena baza'!$S$3:$S$73, "Preko 30%")</f>
        <v>23</v>
      </c>
      <c r="F175" s="27">
        <f>+COUNTIF('Sređena baza'!$X$3:$X$73, "Preko 30%")</f>
        <v>18</v>
      </c>
      <c r="G175" s="27">
        <f>+COUNTIF('Sređena baza'!$AC$3:$AC$73, "Preko 30%")</f>
        <v>14</v>
      </c>
    </row>
    <row r="176" spans="2:7" x14ac:dyDescent="0.3">
      <c r="B176" s="36" t="s">
        <v>121</v>
      </c>
      <c r="C176" s="27">
        <f>+COUNTIF('Sređena baza'!$I$3:$I$73, "Nemamo ovru vrstu plana")</f>
        <v>1</v>
      </c>
      <c r="D176" s="27">
        <f>+COUNTIF('Sređena baza'!$N$3:$N$73, "Nemamo ovru vrstu plana")</f>
        <v>48</v>
      </c>
      <c r="E176" s="27">
        <f>+COUNTIF('Sređena baza'!$S$3:$S$73, "Nemamo ovru vrstu plana")</f>
        <v>2</v>
      </c>
      <c r="F176" s="27">
        <f>+COUNTIF('Sređena baza'!$X$3:$X$73, "Nemamo ovru vrstu plana")</f>
        <v>3</v>
      </c>
      <c r="G176" s="27">
        <f>+COUNTIF('Sređena baza'!$AC$3:$AC$73, "Nemamo ovru vrstu plana")</f>
        <v>7</v>
      </c>
    </row>
    <row r="177" spans="2:7" x14ac:dyDescent="0.3">
      <c r="B177" s="36" t="s">
        <v>913</v>
      </c>
      <c r="C177" s="27">
        <f>+COUNTIF('Sređena baza'!$I$3:$I$73, "Nisamo sprovodili konsultacije")</f>
        <v>12</v>
      </c>
      <c r="D177" s="27">
        <f>+COUNTIF('Sređena baza'!$N$3:$N$73, "Nisamo sprovodili konsultacije")</f>
        <v>5</v>
      </c>
      <c r="E177" s="27">
        <f>+COUNTIF('Sređena baza'!$S$3:$S$73, "Nisamo sprovodili konsultacije")</f>
        <v>9</v>
      </c>
      <c r="F177" s="27">
        <f>+COUNTIF('Sređena baza'!$X$3:$X$73, "Nisamo sprovodili konsultacije")</f>
        <v>8</v>
      </c>
      <c r="G177" s="27">
        <f>+COUNTIF('Sređena baza'!$AC$3:$AC$73, "Nisamo sprovodili konsultacije")</f>
        <v>13</v>
      </c>
    </row>
    <row r="179" spans="2:7" ht="28.8" x14ac:dyDescent="0.3">
      <c r="B179" s="33"/>
      <c r="C179" s="34" t="s">
        <v>906</v>
      </c>
      <c r="D179" s="34" t="s">
        <v>895</v>
      </c>
      <c r="E179" s="34" t="s">
        <v>896</v>
      </c>
      <c r="F179" s="34" t="s">
        <v>897</v>
      </c>
      <c r="G179" s="34" t="s">
        <v>898</v>
      </c>
    </row>
    <row r="180" spans="2:7" x14ac:dyDescent="0.3">
      <c r="B180" s="41">
        <v>0</v>
      </c>
      <c r="C180" s="29">
        <f>+C171/$C$12</f>
        <v>0.12676056338028169</v>
      </c>
      <c r="D180" s="29">
        <f t="shared" ref="D180:G180" si="19">+D171/$C$12</f>
        <v>7.0422535211267609E-2</v>
      </c>
      <c r="E180" s="29">
        <f t="shared" si="19"/>
        <v>5.6338028169014086E-2</v>
      </c>
      <c r="F180" s="29">
        <f t="shared" si="19"/>
        <v>8.4507042253521125E-2</v>
      </c>
      <c r="G180" s="29">
        <f t="shared" si="19"/>
        <v>0.19718309859154928</v>
      </c>
    </row>
    <row r="181" spans="2:7" x14ac:dyDescent="0.3">
      <c r="B181" s="36" t="s">
        <v>215</v>
      </c>
      <c r="C181" s="29">
        <f t="shared" ref="C181:G181" si="20">+C172/$C$12</f>
        <v>0.16901408450704225</v>
      </c>
      <c r="D181" s="29">
        <f t="shared" si="20"/>
        <v>4.2253521126760563E-2</v>
      </c>
      <c r="E181" s="29">
        <f t="shared" si="20"/>
        <v>0.18309859154929578</v>
      </c>
      <c r="F181" s="29">
        <f t="shared" si="20"/>
        <v>0.21126760563380281</v>
      </c>
      <c r="G181" s="29">
        <f t="shared" si="20"/>
        <v>0.21126760563380281</v>
      </c>
    </row>
    <row r="182" spans="2:7" x14ac:dyDescent="0.3">
      <c r="B182" s="36" t="s">
        <v>216</v>
      </c>
      <c r="C182" s="29">
        <f t="shared" ref="C182:G182" si="21">+C173/$C$12</f>
        <v>0</v>
      </c>
      <c r="D182" s="29">
        <f t="shared" si="21"/>
        <v>0</v>
      </c>
      <c r="E182" s="29">
        <f t="shared" si="21"/>
        <v>0</v>
      </c>
      <c r="F182" s="29">
        <f t="shared" si="21"/>
        <v>0</v>
      </c>
      <c r="G182" s="29">
        <f t="shared" si="21"/>
        <v>0</v>
      </c>
    </row>
    <row r="183" spans="2:7" x14ac:dyDescent="0.3">
      <c r="B183" s="36" t="s">
        <v>120</v>
      </c>
      <c r="C183" s="29">
        <f t="shared" ref="C183:G183" si="22">+C174/$C$12</f>
        <v>0</v>
      </c>
      <c r="D183" s="29">
        <f t="shared" si="22"/>
        <v>0</v>
      </c>
      <c r="E183" s="29">
        <f t="shared" si="22"/>
        <v>0</v>
      </c>
      <c r="F183" s="29">
        <f t="shared" si="22"/>
        <v>0</v>
      </c>
      <c r="G183" s="29">
        <f t="shared" si="22"/>
        <v>0</v>
      </c>
    </row>
    <row r="184" spans="2:7" x14ac:dyDescent="0.3">
      <c r="B184" s="36" t="s">
        <v>166</v>
      </c>
      <c r="C184" s="29">
        <f t="shared" ref="C184:G184" si="23">+C175/$C$12</f>
        <v>0.22535211267605634</v>
      </c>
      <c r="D184" s="29">
        <f t="shared" si="23"/>
        <v>5.6338028169014086E-2</v>
      </c>
      <c r="E184" s="29">
        <f t="shared" si="23"/>
        <v>0.323943661971831</v>
      </c>
      <c r="F184" s="29">
        <f t="shared" si="23"/>
        <v>0.25352112676056338</v>
      </c>
      <c r="G184" s="29">
        <f t="shared" si="23"/>
        <v>0.19718309859154928</v>
      </c>
    </row>
    <row r="185" spans="2:7" x14ac:dyDescent="0.3">
      <c r="B185" s="36" t="s">
        <v>121</v>
      </c>
      <c r="C185" s="29">
        <f t="shared" ref="C185:G185" si="24">+C176/$C$12</f>
        <v>1.4084507042253521E-2</v>
      </c>
      <c r="D185" s="29">
        <f t="shared" si="24"/>
        <v>0.676056338028169</v>
      </c>
      <c r="E185" s="29">
        <f t="shared" si="24"/>
        <v>2.8169014084507043E-2</v>
      </c>
      <c r="F185" s="29">
        <f t="shared" si="24"/>
        <v>4.2253521126760563E-2</v>
      </c>
      <c r="G185" s="29">
        <f t="shared" si="24"/>
        <v>9.8591549295774641E-2</v>
      </c>
    </row>
    <row r="186" spans="2:7" x14ac:dyDescent="0.3">
      <c r="B186" s="36" t="s">
        <v>913</v>
      </c>
      <c r="C186" s="29">
        <f t="shared" ref="C186:G186" si="25">+C177/$C$12</f>
        <v>0.16901408450704225</v>
      </c>
      <c r="D186" s="29">
        <f t="shared" si="25"/>
        <v>7.0422535211267609E-2</v>
      </c>
      <c r="E186" s="29">
        <f t="shared" si="25"/>
        <v>0.12676056338028169</v>
      </c>
      <c r="F186" s="29">
        <f t="shared" si="25"/>
        <v>0.11267605633802817</v>
      </c>
      <c r="G186" s="29">
        <f t="shared" si="25"/>
        <v>0.18309859154929578</v>
      </c>
    </row>
    <row r="204" spans="2:14" x14ac:dyDescent="0.3">
      <c r="B204" s="8" t="s">
        <v>921</v>
      </c>
    </row>
    <row r="205" spans="2:14" ht="14.55" customHeight="1" x14ac:dyDescent="0.3">
      <c r="B205" s="44" t="s">
        <v>888</v>
      </c>
      <c r="C205" s="32" t="s">
        <v>918</v>
      </c>
      <c r="D205" s="32" t="s">
        <v>135</v>
      </c>
      <c r="E205" s="32" t="s">
        <v>132</v>
      </c>
      <c r="F205" s="32" t="s">
        <v>139</v>
      </c>
      <c r="H205" s="79" t="s">
        <v>919</v>
      </c>
      <c r="I205" s="79"/>
      <c r="J205" s="79"/>
      <c r="K205" s="79"/>
      <c r="L205" s="79"/>
      <c r="M205" s="79"/>
      <c r="N205" s="79"/>
    </row>
    <row r="206" spans="2:14" x14ac:dyDescent="0.3">
      <c r="B206" s="42" t="s">
        <v>88</v>
      </c>
      <c r="C206" s="27">
        <f>+COUNTIF('Sređena baza'!$BM$3:$BM$73, "Uvek")</f>
        <v>4</v>
      </c>
      <c r="D206" s="27">
        <f>+COUNTIF('Sređena baza'!$BM$3:$BM$73, "Često")</f>
        <v>11</v>
      </c>
      <c r="E206" s="27">
        <f>+COUNTIF('Sređena baza'!$BM$3:$BM$73, "Retko")</f>
        <v>30</v>
      </c>
      <c r="F206" s="27">
        <f>+COUNTIF('Sređena baza'!$BM$3:$BM$73, "Nikada")</f>
        <v>26</v>
      </c>
      <c r="H206" s="79"/>
      <c r="I206" s="79"/>
      <c r="J206" s="79"/>
      <c r="K206" s="79"/>
      <c r="L206" s="79"/>
      <c r="M206" s="79"/>
      <c r="N206" s="79"/>
    </row>
    <row r="207" spans="2:14" x14ac:dyDescent="0.3">
      <c r="B207" s="42" t="s">
        <v>89</v>
      </c>
      <c r="C207" s="27">
        <f>+COUNTIF('Sređena baza'!$BN$3:$BN$73, "Uvek")</f>
        <v>0</v>
      </c>
      <c r="D207" s="27">
        <f>+COUNTIF('Sređena baza'!$BN$3:$BN$73, "Često")</f>
        <v>6</v>
      </c>
      <c r="E207" s="27">
        <f>+COUNTIF('Sređena baza'!$BN$3:$BN$73, "Retko")</f>
        <v>25</v>
      </c>
      <c r="F207" s="27">
        <f>+COUNTIF('Sređena baza'!$BN$3:$BN$73, "Nikada")</f>
        <v>40</v>
      </c>
      <c r="H207" s="79"/>
      <c r="I207" s="79"/>
      <c r="J207" s="79"/>
      <c r="K207" s="79"/>
      <c r="L207" s="79"/>
      <c r="M207" s="79"/>
      <c r="N207" s="79"/>
    </row>
    <row r="208" spans="2:14" x14ac:dyDescent="0.3">
      <c r="B208" s="42" t="s">
        <v>90</v>
      </c>
      <c r="C208" s="27">
        <f>+COUNTIF('Sređena baza'!$BO$3:$BO$73, "Uvek")</f>
        <v>2</v>
      </c>
      <c r="D208" s="27">
        <f>+COUNTIF('Sređena baza'!$BO$3:$BO$73, "Često")</f>
        <v>18</v>
      </c>
      <c r="E208" s="27">
        <f>+COUNTIF('Sređena baza'!$BO$3:$BO$73, "Retko")</f>
        <v>31</v>
      </c>
      <c r="F208" s="27">
        <f>+COUNTIF('Sređena baza'!$BO$3:$BO$73, "Nikada")</f>
        <v>20</v>
      </c>
      <c r="H208" s="79"/>
      <c r="I208" s="79"/>
      <c r="J208" s="79"/>
      <c r="K208" s="79"/>
      <c r="L208" s="79"/>
      <c r="M208" s="79"/>
      <c r="N208" s="79"/>
    </row>
    <row r="209" spans="2:14" x14ac:dyDescent="0.3">
      <c r="B209" s="42" t="s">
        <v>91</v>
      </c>
      <c r="C209" s="27">
        <f>+COUNTIF('Sređena baza'!$BP$3:$BP$73, "Uvek")</f>
        <v>1</v>
      </c>
      <c r="D209" s="27">
        <f>+COUNTIF('Sređena baza'!$BP$3:$BP$73, "Često")</f>
        <v>16</v>
      </c>
      <c r="E209" s="27">
        <f>+COUNTIF('Sređena baza'!$BP$3:$BP$73, "Retko")</f>
        <v>26</v>
      </c>
      <c r="F209" s="27">
        <f>+COUNTIF('Sređena baza'!$BP$3:$BP$73, "Nikada")</f>
        <v>28</v>
      </c>
      <c r="H209" s="79"/>
      <c r="I209" s="79"/>
      <c r="J209" s="79"/>
      <c r="K209" s="79"/>
      <c r="L209" s="79"/>
      <c r="M209" s="79"/>
      <c r="N209" s="79"/>
    </row>
    <row r="210" spans="2:14" ht="28.8" x14ac:dyDescent="0.3">
      <c r="B210" s="42" t="s">
        <v>92</v>
      </c>
      <c r="C210" s="27">
        <f>+COUNTIF('Sređena baza'!$BQ$3:$BQ$73, "Uvek")</f>
        <v>10</v>
      </c>
      <c r="D210" s="27">
        <f>+COUNTIF('Sređena baza'!$BQ$3:$BQ$73, "Često")</f>
        <v>13</v>
      </c>
      <c r="E210" s="27">
        <f>+COUNTIF('Sređena baza'!$BQ$3:$BQ$73, "Retko")</f>
        <v>28</v>
      </c>
      <c r="F210" s="27">
        <f>+COUNTIF('Sređena baza'!$BQ$3:$BQ$73, "Nikada")</f>
        <v>20</v>
      </c>
      <c r="H210" s="79"/>
      <c r="I210" s="79"/>
      <c r="J210" s="79"/>
      <c r="K210" s="79"/>
      <c r="L210" s="79"/>
      <c r="M210" s="79"/>
      <c r="N210" s="79"/>
    </row>
    <row r="211" spans="2:14" x14ac:dyDescent="0.3">
      <c r="H211" s="79"/>
      <c r="I211" s="79"/>
      <c r="J211" s="79"/>
      <c r="K211" s="79"/>
      <c r="L211" s="79"/>
      <c r="M211" s="79"/>
      <c r="N211" s="79"/>
    </row>
    <row r="212" spans="2:14" x14ac:dyDescent="0.3">
      <c r="B212" s="44" t="s">
        <v>890</v>
      </c>
      <c r="C212" s="32" t="s">
        <v>918</v>
      </c>
      <c r="D212" s="32" t="s">
        <v>135</v>
      </c>
      <c r="E212" s="32" t="s">
        <v>132</v>
      </c>
      <c r="F212" s="32" t="s">
        <v>139</v>
      </c>
      <c r="H212" s="79"/>
      <c r="I212" s="79"/>
      <c r="J212" s="79"/>
      <c r="K212" s="79"/>
      <c r="L212" s="79"/>
      <c r="M212" s="79"/>
      <c r="N212" s="79"/>
    </row>
    <row r="213" spans="2:14" x14ac:dyDescent="0.3">
      <c r="B213" s="42" t="s">
        <v>88</v>
      </c>
      <c r="C213" s="29">
        <f>+C206/$C$12</f>
        <v>5.6338028169014086E-2</v>
      </c>
      <c r="D213" s="29">
        <f t="shared" ref="D213:F213" si="26">+D206/$C$12</f>
        <v>0.15492957746478872</v>
      </c>
      <c r="E213" s="29">
        <f t="shared" si="26"/>
        <v>0.42253521126760563</v>
      </c>
      <c r="F213" s="29">
        <f t="shared" si="26"/>
        <v>0.36619718309859156</v>
      </c>
      <c r="H213" s="79"/>
      <c r="I213" s="79"/>
      <c r="J213" s="79"/>
      <c r="K213" s="79"/>
      <c r="L213" s="79"/>
      <c r="M213" s="79"/>
      <c r="N213" s="79"/>
    </row>
    <row r="214" spans="2:14" x14ac:dyDescent="0.3">
      <c r="B214" s="42" t="s">
        <v>89</v>
      </c>
      <c r="C214" s="29">
        <f t="shared" ref="C214:F214" si="27">+C207/$C$12</f>
        <v>0</v>
      </c>
      <c r="D214" s="29">
        <f t="shared" si="27"/>
        <v>8.4507042253521125E-2</v>
      </c>
      <c r="E214" s="29">
        <f>+E207/$C$12</f>
        <v>0.352112676056338</v>
      </c>
      <c r="F214" s="29">
        <f t="shared" si="27"/>
        <v>0.56338028169014087</v>
      </c>
      <c r="H214" s="79"/>
      <c r="I214" s="79"/>
      <c r="J214" s="79"/>
      <c r="K214" s="79"/>
      <c r="L214" s="79"/>
      <c r="M214" s="79"/>
      <c r="N214" s="79"/>
    </row>
    <row r="215" spans="2:14" x14ac:dyDescent="0.3">
      <c r="B215" s="42" t="s">
        <v>90</v>
      </c>
      <c r="C215" s="29">
        <f t="shared" ref="C215:F215" si="28">+C208/$C$12</f>
        <v>2.8169014084507043E-2</v>
      </c>
      <c r="D215" s="29">
        <f t="shared" si="28"/>
        <v>0.25352112676056338</v>
      </c>
      <c r="E215" s="29">
        <f t="shared" si="28"/>
        <v>0.43661971830985913</v>
      </c>
      <c r="F215" s="29">
        <f t="shared" si="28"/>
        <v>0.28169014084507044</v>
      </c>
      <c r="H215" s="79"/>
      <c r="I215" s="79"/>
      <c r="J215" s="79"/>
      <c r="K215" s="79"/>
      <c r="L215" s="79"/>
      <c r="M215" s="79"/>
      <c r="N215" s="79"/>
    </row>
    <row r="216" spans="2:14" x14ac:dyDescent="0.3">
      <c r="B216" s="42" t="s">
        <v>91</v>
      </c>
      <c r="C216" s="29">
        <f t="shared" ref="C216:F216" si="29">+C209/$C$12</f>
        <v>1.4084507042253521E-2</v>
      </c>
      <c r="D216" s="29">
        <f t="shared" si="29"/>
        <v>0.22535211267605634</v>
      </c>
      <c r="E216" s="29">
        <f t="shared" si="29"/>
        <v>0.36619718309859156</v>
      </c>
      <c r="F216" s="29">
        <f t="shared" si="29"/>
        <v>0.39436619718309857</v>
      </c>
      <c r="H216" s="79"/>
      <c r="I216" s="79"/>
      <c r="J216" s="79"/>
      <c r="K216" s="79"/>
      <c r="L216" s="79"/>
      <c r="M216" s="79"/>
      <c r="N216" s="79"/>
    </row>
    <row r="217" spans="2:14" ht="28.8" x14ac:dyDescent="0.3">
      <c r="B217" s="42" t="s">
        <v>92</v>
      </c>
      <c r="C217" s="29">
        <f t="shared" ref="C217:F217" si="30">+C210/$C$12</f>
        <v>0.14084507042253522</v>
      </c>
      <c r="D217" s="29">
        <f t="shared" si="30"/>
        <v>0.18309859154929578</v>
      </c>
      <c r="E217" s="29">
        <f t="shared" si="30"/>
        <v>0.39436619718309857</v>
      </c>
      <c r="F217" s="29">
        <f t="shared" si="30"/>
        <v>0.28169014084507044</v>
      </c>
      <c r="H217" s="79"/>
      <c r="I217" s="79"/>
      <c r="J217" s="79"/>
      <c r="K217" s="79"/>
      <c r="L217" s="79"/>
      <c r="M217" s="79"/>
      <c r="N217" s="79"/>
    </row>
    <row r="235" spans="2:4" x14ac:dyDescent="0.3">
      <c r="B235" s="8" t="s">
        <v>920</v>
      </c>
    </row>
    <row r="236" spans="2:4" x14ac:dyDescent="0.3">
      <c r="B236" s="44" t="s">
        <v>888</v>
      </c>
      <c r="C236" s="32" t="s">
        <v>888</v>
      </c>
      <c r="D236" s="32" t="s">
        <v>917</v>
      </c>
    </row>
    <row r="237" spans="2:4" x14ac:dyDescent="0.3">
      <c r="B237" s="42" t="s">
        <v>88</v>
      </c>
      <c r="C237" s="27">
        <f>+COUNTIF('Sređena baza'!BT3:BT73, "Ankete")</f>
        <v>23</v>
      </c>
      <c r="D237" s="29">
        <f>+C237/$C$12</f>
        <v>0.323943661971831</v>
      </c>
    </row>
    <row r="238" spans="2:4" x14ac:dyDescent="0.3">
      <c r="B238" s="42" t="s">
        <v>89</v>
      </c>
      <c r="C238" s="27">
        <f>+COUNTIF('Sređena baza'!BU3:BU73, "Intervjui")</f>
        <v>11</v>
      </c>
      <c r="D238" s="29">
        <f t="shared" ref="D238:D241" si="31">+C238/$C$12</f>
        <v>0.15492957746478872</v>
      </c>
    </row>
    <row r="239" spans="2:4" x14ac:dyDescent="0.3">
      <c r="B239" s="42" t="s">
        <v>90</v>
      </c>
      <c r="C239" s="27">
        <f>+COUNTIF('Sređena baza'!BV3:BV73, "Okrugli stolovi")</f>
        <v>33</v>
      </c>
      <c r="D239" s="29">
        <f t="shared" si="31"/>
        <v>0.46478873239436619</v>
      </c>
    </row>
    <row r="240" spans="2:4" x14ac:dyDescent="0.3">
      <c r="B240" s="42" t="s">
        <v>91</v>
      </c>
      <c r="C240" s="27">
        <f>+COUNTIF('Sređena baza'!BW3:BW73, "Fokus grupe")</f>
        <v>15</v>
      </c>
      <c r="D240" s="29">
        <f t="shared" si="31"/>
        <v>0.21126760563380281</v>
      </c>
    </row>
    <row r="241" spans="2:4" ht="28.8" x14ac:dyDescent="0.3">
      <c r="B241" s="42" t="s">
        <v>92</v>
      </c>
      <c r="C241" s="27">
        <f>+COUNTIF('Sređena baza'!BX3:BX73, "Prikupljanje predloga putem internet stranice")</f>
        <v>27</v>
      </c>
      <c r="D241" s="29">
        <f t="shared" si="31"/>
        <v>0.38028169014084506</v>
      </c>
    </row>
    <row r="259" spans="2:8" x14ac:dyDescent="0.3">
      <c r="B259" s="8" t="s">
        <v>922</v>
      </c>
    </row>
    <row r="260" spans="2:8" x14ac:dyDescent="0.3">
      <c r="B260" s="44" t="s">
        <v>892</v>
      </c>
      <c r="C260" s="28">
        <f>+SUM('Sređena baza'!CD3:CD73)</f>
        <v>1299</v>
      </c>
    </row>
    <row r="261" spans="2:8" x14ac:dyDescent="0.3">
      <c r="B261" s="44" t="s">
        <v>923</v>
      </c>
      <c r="C261" s="28">
        <f>+AVERAGE('Sređena baza'!CD3:CD73)</f>
        <v>18.295774647887324</v>
      </c>
    </row>
    <row r="265" spans="2:8" x14ac:dyDescent="0.3">
      <c r="B265" s="8" t="s">
        <v>924</v>
      </c>
    </row>
    <row r="266" spans="2:8" x14ac:dyDescent="0.3">
      <c r="B266" s="46" t="s">
        <v>901</v>
      </c>
      <c r="C266" s="46" t="s">
        <v>888</v>
      </c>
      <c r="D266" s="46" t="s">
        <v>917</v>
      </c>
      <c r="G266" s="46" t="s">
        <v>901</v>
      </c>
      <c r="H266" s="31" t="s">
        <v>917</v>
      </c>
    </row>
    <row r="267" spans="2:8" x14ac:dyDescent="0.3">
      <c r="B267" s="47" t="s">
        <v>256</v>
      </c>
      <c r="C267" s="48">
        <v>1</v>
      </c>
      <c r="D267" s="49">
        <v>1.4084507042253521E-2</v>
      </c>
      <c r="G267" s="47" t="s">
        <v>256</v>
      </c>
      <c r="H267" s="49">
        <v>1.4084507042253521E-2</v>
      </c>
    </row>
    <row r="268" spans="2:8" ht="43.2" x14ac:dyDescent="0.3">
      <c r="B268" s="47" t="s">
        <v>244</v>
      </c>
      <c r="C268" s="48">
        <v>18</v>
      </c>
      <c r="D268" s="49">
        <v>0.25352112676056338</v>
      </c>
      <c r="G268" s="47" t="s">
        <v>244</v>
      </c>
      <c r="H268" s="49">
        <v>0.25352112676056338</v>
      </c>
    </row>
    <row r="269" spans="2:8" ht="43.2" x14ac:dyDescent="0.3">
      <c r="B269" s="47" t="s">
        <v>143</v>
      </c>
      <c r="C269" s="48">
        <v>32</v>
      </c>
      <c r="D269" s="49">
        <v>0.45070422535211269</v>
      </c>
      <c r="G269" s="47" t="s">
        <v>143</v>
      </c>
      <c r="H269" s="49">
        <v>0.45070422535211269</v>
      </c>
    </row>
    <row r="270" spans="2:8" ht="86.4" x14ac:dyDescent="0.3">
      <c r="B270" s="47" t="s">
        <v>176</v>
      </c>
      <c r="C270" s="48">
        <v>20</v>
      </c>
      <c r="D270" s="49">
        <v>0.28169014084507044</v>
      </c>
      <c r="G270" s="47" t="s">
        <v>176</v>
      </c>
      <c r="H270" s="49">
        <v>0.28169014084507044</v>
      </c>
    </row>
    <row r="271" spans="2:8" x14ac:dyDescent="0.3">
      <c r="B271" s="35" t="s">
        <v>892</v>
      </c>
      <c r="C271" s="50">
        <v>71</v>
      </c>
      <c r="D271" s="51">
        <v>1</v>
      </c>
      <c r="G271" s="35" t="s">
        <v>892</v>
      </c>
      <c r="H271" s="51">
        <v>1</v>
      </c>
    </row>
    <row r="274" spans="2:14" x14ac:dyDescent="0.3">
      <c r="B274" s="8" t="s">
        <v>982</v>
      </c>
    </row>
    <row r="275" spans="2:14" x14ac:dyDescent="0.3">
      <c r="B275" s="79" t="s">
        <v>983</v>
      </c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</row>
    <row r="276" spans="2:14" x14ac:dyDescent="0.3"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</row>
    <row r="277" spans="2:14" x14ac:dyDescent="0.3"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</row>
    <row r="278" spans="2:14" x14ac:dyDescent="0.3"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</row>
    <row r="279" spans="2:14" x14ac:dyDescent="0.3"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</row>
    <row r="280" spans="2:14" x14ac:dyDescent="0.3"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</row>
    <row r="281" spans="2:14" x14ac:dyDescent="0.3"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</row>
    <row r="282" spans="2:14" x14ac:dyDescent="0.3"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</row>
    <row r="283" spans="2:14" x14ac:dyDescent="0.3"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</row>
    <row r="284" spans="2:14" x14ac:dyDescent="0.3"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</row>
    <row r="285" spans="2:14" x14ac:dyDescent="0.3"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</row>
    <row r="286" spans="2:14" ht="80.55" customHeight="1" x14ac:dyDescent="0.3"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</row>
    <row r="288" spans="2:14" ht="19.8" x14ac:dyDescent="0.4">
      <c r="B288" s="78" t="s">
        <v>925</v>
      </c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</row>
    <row r="291" spans="2:14" x14ac:dyDescent="0.3">
      <c r="B291" s="8" t="s">
        <v>927</v>
      </c>
    </row>
    <row r="292" spans="2:14" x14ac:dyDescent="0.3">
      <c r="C292" s="32" t="s">
        <v>888</v>
      </c>
      <c r="D292" s="32" t="s">
        <v>917</v>
      </c>
    </row>
    <row r="293" spans="2:14" x14ac:dyDescent="0.3">
      <c r="B293" s="42" t="s">
        <v>926</v>
      </c>
      <c r="C293" s="27">
        <f>+COUNTIF('Sređena baza'!CF3:CF73, "Neodgovarajući propisi – specificirajte nazive propisa koji su problematični u komenatru")</f>
        <v>6</v>
      </c>
      <c r="D293" s="29">
        <f>+C293/$C$12</f>
        <v>8.4507042253521125E-2</v>
      </c>
    </row>
    <row r="294" spans="2:14" ht="43.2" x14ac:dyDescent="0.3">
      <c r="B294" s="42" t="s">
        <v>102</v>
      </c>
      <c r="C294" s="27">
        <f>+COUNTIF('Sređena baza'!CG3:CG73, "Nepostojeći proces i standard izrade digitalnih prostornih i urbanističkih planova")</f>
        <v>21</v>
      </c>
      <c r="D294" s="29">
        <f t="shared" ref="D294:D297" si="32">+C294/$C$12</f>
        <v>0.29577464788732394</v>
      </c>
    </row>
    <row r="295" spans="2:14" ht="43.2" x14ac:dyDescent="0.3">
      <c r="B295" s="42" t="s">
        <v>103</v>
      </c>
      <c r="C295" s="27">
        <f>+COUNTIF('Sređena baza'!CH3:CH73, "Nedovoljan broj kadrova u JLS za sprovođenje postupka izrade planova digitalnim putem")</f>
        <v>47</v>
      </c>
      <c r="D295" s="29">
        <f t="shared" si="32"/>
        <v>0.6619718309859155</v>
      </c>
    </row>
    <row r="296" spans="2:14" ht="43.2" x14ac:dyDescent="0.3">
      <c r="B296" s="42" t="s">
        <v>104</v>
      </c>
      <c r="C296" s="27">
        <f>+COUNTIF('Sređena baza'!CI3:CI73, "Nedovoljno obučen kadar u JLS za sprovođenje postupka izrade planova digitalnim putem")</f>
        <v>38</v>
      </c>
      <c r="D296" s="29">
        <f t="shared" si="32"/>
        <v>0.53521126760563376</v>
      </c>
    </row>
    <row r="297" spans="2:14" ht="43.2" x14ac:dyDescent="0.3">
      <c r="B297" s="42" t="s">
        <v>105</v>
      </c>
      <c r="C297" s="27">
        <f>+COUNTIF('Sređena baza'!CJ3:CJ73, "Nedovoljno sredstava u budžetu JLS za izradu planova u odgovarajućim formatima")</f>
        <v>32</v>
      </c>
      <c r="D297" s="29">
        <f t="shared" si="32"/>
        <v>0.45070422535211269</v>
      </c>
    </row>
    <row r="298" spans="2:14" x14ac:dyDescent="0.3">
      <c r="C298" s="17"/>
      <c r="D298" s="17"/>
    </row>
    <row r="300" spans="2:14" x14ac:dyDescent="0.3">
      <c r="B300" s="8" t="s">
        <v>928</v>
      </c>
    </row>
    <row r="302" spans="2:14" x14ac:dyDescent="0.3">
      <c r="B302" s="79" t="s">
        <v>981</v>
      </c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</row>
    <row r="303" spans="2:14" x14ac:dyDescent="0.3"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</row>
    <row r="304" spans="2:14" x14ac:dyDescent="0.3"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</row>
    <row r="305" spans="2:14" x14ac:dyDescent="0.3"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</row>
    <row r="306" spans="2:14" x14ac:dyDescent="0.3"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</row>
    <row r="307" spans="2:14" x14ac:dyDescent="0.3"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</row>
    <row r="308" spans="2:14" ht="71.55" customHeight="1" x14ac:dyDescent="0.3"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</row>
    <row r="311" spans="2:14" x14ac:dyDescent="0.3">
      <c r="B311" s="80" t="s">
        <v>929</v>
      </c>
      <c r="C311" s="80"/>
      <c r="D311" s="80"/>
    </row>
    <row r="312" spans="2:14" x14ac:dyDescent="0.3">
      <c r="B312" s="83"/>
      <c r="C312" s="83"/>
      <c r="D312" s="83"/>
    </row>
    <row r="313" spans="2:14" x14ac:dyDescent="0.3">
      <c r="B313" s="31" t="s">
        <v>901</v>
      </c>
      <c r="C313" s="31" t="s">
        <v>888</v>
      </c>
      <c r="D313" s="31" t="s">
        <v>917</v>
      </c>
      <c r="G313" s="31" t="s">
        <v>901</v>
      </c>
      <c r="H313" s="31" t="s">
        <v>917</v>
      </c>
    </row>
    <row r="314" spans="2:14" ht="57.6" x14ac:dyDescent="0.3">
      <c r="B314" s="47" t="s">
        <v>178</v>
      </c>
      <c r="C314" s="48">
        <v>19</v>
      </c>
      <c r="D314" s="49">
        <v>0.26760563380281688</v>
      </c>
      <c r="G314" s="47" t="s">
        <v>178</v>
      </c>
      <c r="H314" s="49">
        <v>0.26760563380281688</v>
      </c>
    </row>
    <row r="315" spans="2:14" ht="43.2" x14ac:dyDescent="0.3">
      <c r="B315" s="47" t="s">
        <v>198</v>
      </c>
      <c r="C315" s="48">
        <v>11</v>
      </c>
      <c r="D315" s="49">
        <v>0.15492957746478872</v>
      </c>
      <c r="G315" s="47" t="s">
        <v>198</v>
      </c>
      <c r="H315" s="49">
        <v>0.15492957746478872</v>
      </c>
    </row>
    <row r="316" spans="2:14" ht="43.2" x14ac:dyDescent="0.3">
      <c r="B316" s="47" t="s">
        <v>300</v>
      </c>
      <c r="C316" s="48">
        <v>6</v>
      </c>
      <c r="D316" s="49">
        <v>8.4507042253521125E-2</v>
      </c>
      <c r="G316" s="47" t="s">
        <v>300</v>
      </c>
      <c r="H316" s="49">
        <v>8.4507042253521125E-2</v>
      </c>
    </row>
    <row r="317" spans="2:14" ht="43.2" x14ac:dyDescent="0.3">
      <c r="B317" s="47" t="s">
        <v>146</v>
      </c>
      <c r="C317" s="48">
        <v>17</v>
      </c>
      <c r="D317" s="49">
        <v>0.23943661971830985</v>
      </c>
      <c r="G317" s="47" t="s">
        <v>146</v>
      </c>
      <c r="H317" s="49">
        <v>0.23943661971830985</v>
      </c>
    </row>
    <row r="318" spans="2:14" x14ac:dyDescent="0.3">
      <c r="B318" s="47" t="s">
        <v>930</v>
      </c>
      <c r="C318" s="48">
        <v>18</v>
      </c>
      <c r="D318" s="49">
        <v>0.25352112676056338</v>
      </c>
      <c r="G318" s="47" t="s">
        <v>930</v>
      </c>
      <c r="H318" s="49">
        <v>0.25352112676056338</v>
      </c>
    </row>
    <row r="319" spans="2:14" x14ac:dyDescent="0.3">
      <c r="B319" s="35" t="s">
        <v>892</v>
      </c>
      <c r="C319" s="50">
        <v>71</v>
      </c>
      <c r="D319" s="51">
        <v>1</v>
      </c>
      <c r="G319" s="35" t="s">
        <v>892</v>
      </c>
      <c r="H319" s="51">
        <v>1</v>
      </c>
    </row>
    <row r="321" spans="2:14" x14ac:dyDescent="0.3">
      <c r="B321" s="82" t="s">
        <v>931</v>
      </c>
      <c r="C321" s="84"/>
      <c r="D321" s="84"/>
    </row>
    <row r="322" spans="2:14" x14ac:dyDescent="0.3">
      <c r="B322" s="84"/>
      <c r="C322" s="84"/>
      <c r="D322" s="84"/>
    </row>
    <row r="323" spans="2:14" x14ac:dyDescent="0.3">
      <c r="B323" s="84"/>
      <c r="C323" s="84"/>
      <c r="D323" s="84"/>
    </row>
    <row r="324" spans="2:14" x14ac:dyDescent="0.3">
      <c r="B324" s="84"/>
      <c r="C324" s="84"/>
      <c r="D324" s="84"/>
    </row>
    <row r="325" spans="2:14" ht="35.549999999999997" customHeight="1" x14ac:dyDescent="0.3">
      <c r="B325" s="84"/>
      <c r="C325" s="84"/>
      <c r="D325" s="84"/>
    </row>
    <row r="329" spans="2:14" ht="19.8" x14ac:dyDescent="0.4">
      <c r="B329" s="78" t="s">
        <v>932</v>
      </c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</row>
    <row r="332" spans="2:14" x14ac:dyDescent="0.3">
      <c r="B332" s="8" t="s">
        <v>933</v>
      </c>
    </row>
    <row r="333" spans="2:14" x14ac:dyDescent="0.3">
      <c r="B333" s="43" t="s">
        <v>901</v>
      </c>
      <c r="C333" s="31" t="s">
        <v>890</v>
      </c>
    </row>
    <row r="334" spans="2:14" x14ac:dyDescent="0.3">
      <c r="B334" s="60" t="s">
        <v>322</v>
      </c>
      <c r="C334" s="61">
        <v>0.54929577464788737</v>
      </c>
    </row>
    <row r="335" spans="2:14" x14ac:dyDescent="0.3">
      <c r="B335" s="30" t="s">
        <v>247</v>
      </c>
      <c r="C335" s="49">
        <v>0.323943661971831</v>
      </c>
    </row>
    <row r="336" spans="2:14" x14ac:dyDescent="0.3">
      <c r="B336" s="30" t="s">
        <v>228</v>
      </c>
      <c r="C336" s="49">
        <v>7.0422535211267609E-2</v>
      </c>
    </row>
    <row r="337" spans="2:3" x14ac:dyDescent="0.3">
      <c r="B337" s="30" t="s">
        <v>358</v>
      </c>
      <c r="C337" s="49">
        <v>4.2253521126760563E-2</v>
      </c>
    </row>
    <row r="338" spans="2:3" x14ac:dyDescent="0.3">
      <c r="B338" s="30" t="s">
        <v>287</v>
      </c>
      <c r="C338" s="49">
        <v>1.4084507042253521E-2</v>
      </c>
    </row>
    <row r="339" spans="2:3" x14ac:dyDescent="0.3">
      <c r="B339" s="35" t="s">
        <v>892</v>
      </c>
      <c r="C339" s="51">
        <v>1</v>
      </c>
    </row>
    <row r="341" spans="2:3" x14ac:dyDescent="0.3">
      <c r="B341" s="79" t="s">
        <v>934</v>
      </c>
      <c r="C341" s="81"/>
    </row>
    <row r="342" spans="2:3" x14ac:dyDescent="0.3">
      <c r="B342" s="81"/>
      <c r="C342" s="81"/>
    </row>
    <row r="343" spans="2:3" x14ac:dyDescent="0.3">
      <c r="B343" s="81"/>
      <c r="C343" s="81"/>
    </row>
    <row r="344" spans="2:3" x14ac:dyDescent="0.3">
      <c r="B344" s="81"/>
      <c r="C344" s="81"/>
    </row>
    <row r="345" spans="2:3" x14ac:dyDescent="0.3">
      <c r="B345" s="81"/>
      <c r="C345" s="81"/>
    </row>
    <row r="346" spans="2:3" x14ac:dyDescent="0.3">
      <c r="B346" s="81"/>
      <c r="C346" s="81"/>
    </row>
    <row r="347" spans="2:3" x14ac:dyDescent="0.3">
      <c r="B347" s="81"/>
      <c r="C347" s="81"/>
    </row>
    <row r="348" spans="2:3" x14ac:dyDescent="0.3">
      <c r="B348" s="81"/>
      <c r="C348" s="81"/>
    </row>
    <row r="352" spans="2:3" x14ac:dyDescent="0.3">
      <c r="B352" s="8" t="s">
        <v>935</v>
      </c>
    </row>
    <row r="353" spans="2:7" ht="29.55" customHeight="1" x14ac:dyDescent="0.3">
      <c r="B353" s="54" t="s">
        <v>937</v>
      </c>
      <c r="C353" s="22"/>
      <c r="G353" s="54" t="s">
        <v>936</v>
      </c>
    </row>
    <row r="354" spans="2:7" x14ac:dyDescent="0.3">
      <c r="B354" s="52">
        <v>454</v>
      </c>
      <c r="C354" s="22"/>
      <c r="G354" s="53">
        <v>6.394366197183099</v>
      </c>
    </row>
    <row r="355" spans="2:7" x14ac:dyDescent="0.3">
      <c r="B355" s="22"/>
      <c r="C355" s="22"/>
    </row>
    <row r="356" spans="2:7" x14ac:dyDescent="0.3">
      <c r="C356" s="22"/>
    </row>
    <row r="357" spans="2:7" x14ac:dyDescent="0.3">
      <c r="B357" s="8" t="s">
        <v>938</v>
      </c>
      <c r="C357" s="22"/>
    </row>
    <row r="358" spans="2:7" x14ac:dyDescent="0.3">
      <c r="B358" s="50" t="s">
        <v>901</v>
      </c>
      <c r="C358" s="54" t="s">
        <v>890</v>
      </c>
    </row>
    <row r="359" spans="2:7" x14ac:dyDescent="0.3">
      <c r="B359" s="58" t="s">
        <v>939</v>
      </c>
      <c r="C359" s="59">
        <v>0.57746478873239437</v>
      </c>
    </row>
    <row r="360" spans="2:7" x14ac:dyDescent="0.3">
      <c r="B360" s="55" t="s">
        <v>180</v>
      </c>
      <c r="C360" s="57">
        <v>0.29577464788732394</v>
      </c>
    </row>
    <row r="361" spans="2:7" x14ac:dyDescent="0.3">
      <c r="B361" s="55" t="s">
        <v>288</v>
      </c>
      <c r="C361" s="57">
        <v>0.11267605633802817</v>
      </c>
    </row>
    <row r="362" spans="2:7" x14ac:dyDescent="0.3">
      <c r="B362" s="55" t="s">
        <v>374</v>
      </c>
      <c r="C362" s="57">
        <v>1.4084507042253521E-2</v>
      </c>
    </row>
    <row r="363" spans="2:7" x14ac:dyDescent="0.3">
      <c r="B363" s="56" t="s">
        <v>892</v>
      </c>
      <c r="C363" s="51">
        <v>1</v>
      </c>
    </row>
    <row r="365" spans="2:7" x14ac:dyDescent="0.3">
      <c r="B365" s="79" t="s">
        <v>940</v>
      </c>
      <c r="C365" s="81"/>
    </row>
    <row r="366" spans="2:7" x14ac:dyDescent="0.3">
      <c r="B366" s="81"/>
      <c r="C366" s="81"/>
    </row>
    <row r="367" spans="2:7" x14ac:dyDescent="0.3">
      <c r="B367" s="81"/>
      <c r="C367" s="81"/>
    </row>
    <row r="368" spans="2:7" x14ac:dyDescent="0.3">
      <c r="B368" s="81"/>
      <c r="C368" s="81"/>
    </row>
    <row r="369" spans="2:3" x14ac:dyDescent="0.3">
      <c r="B369" s="81"/>
      <c r="C369" s="81"/>
    </row>
    <row r="370" spans="2:3" x14ac:dyDescent="0.3">
      <c r="B370" s="81"/>
      <c r="C370" s="81"/>
    </row>
    <row r="371" spans="2:3" x14ac:dyDescent="0.3">
      <c r="B371" s="81"/>
      <c r="C371" s="81"/>
    </row>
    <row r="372" spans="2:3" x14ac:dyDescent="0.3">
      <c r="B372" s="81"/>
      <c r="C372" s="81"/>
    </row>
    <row r="375" spans="2:3" x14ac:dyDescent="0.3">
      <c r="B375" s="8" t="s">
        <v>941</v>
      </c>
    </row>
    <row r="376" spans="2:3" ht="28.8" x14ac:dyDescent="0.3">
      <c r="B376" s="54" t="s">
        <v>14</v>
      </c>
      <c r="C376" s="62" t="s">
        <v>942</v>
      </c>
    </row>
    <row r="377" spans="2:3" x14ac:dyDescent="0.3">
      <c r="C377" s="22"/>
    </row>
    <row r="378" spans="2:3" x14ac:dyDescent="0.3">
      <c r="B378" s="50" t="s">
        <v>943</v>
      </c>
      <c r="C378" s="54" t="s">
        <v>890</v>
      </c>
    </row>
    <row r="379" spans="2:3" x14ac:dyDescent="0.3">
      <c r="B379" s="55" t="s">
        <v>150</v>
      </c>
      <c r="C379" s="57">
        <v>0.22222222222222221</v>
      </c>
    </row>
    <row r="380" spans="2:3" x14ac:dyDescent="0.3">
      <c r="B380" s="55" t="s">
        <v>289</v>
      </c>
      <c r="C380" s="57">
        <v>0.1111111111111111</v>
      </c>
    </row>
    <row r="381" spans="2:3" x14ac:dyDescent="0.3">
      <c r="B381" s="55" t="s">
        <v>181</v>
      </c>
      <c r="C381" s="57">
        <v>0.66666666666666663</v>
      </c>
    </row>
    <row r="382" spans="2:3" x14ac:dyDescent="0.3">
      <c r="B382" s="56" t="s">
        <v>892</v>
      </c>
      <c r="C382" s="51">
        <v>1</v>
      </c>
    </row>
    <row r="391" spans="2:3" x14ac:dyDescent="0.3">
      <c r="B391" s="8" t="s">
        <v>944</v>
      </c>
      <c r="C391" s="22"/>
    </row>
    <row r="392" spans="2:3" x14ac:dyDescent="0.3">
      <c r="B392" s="65" t="s">
        <v>901</v>
      </c>
      <c r="C392" s="64" t="s">
        <v>890</v>
      </c>
    </row>
    <row r="393" spans="2:3" x14ac:dyDescent="0.3">
      <c r="B393" s="55" t="s">
        <v>945</v>
      </c>
      <c r="C393" s="57">
        <v>0.85915492957746475</v>
      </c>
    </row>
    <row r="394" spans="2:3" x14ac:dyDescent="0.3">
      <c r="B394" s="55" t="s">
        <v>946</v>
      </c>
      <c r="C394" s="57">
        <v>0.14084507042253522</v>
      </c>
    </row>
    <row r="395" spans="2:3" x14ac:dyDescent="0.3">
      <c r="B395" s="56" t="s">
        <v>892</v>
      </c>
      <c r="C395" s="51">
        <v>1</v>
      </c>
    </row>
    <row r="405" spans="2:3" x14ac:dyDescent="0.3">
      <c r="B405" s="8" t="s">
        <v>955</v>
      </c>
    </row>
    <row r="406" spans="2:3" x14ac:dyDescent="0.3">
      <c r="B406" s="8"/>
    </row>
    <row r="407" spans="2:3" x14ac:dyDescent="0.3">
      <c r="B407" s="8" t="s">
        <v>954</v>
      </c>
    </row>
    <row r="408" spans="2:3" ht="28.8" x14ac:dyDescent="0.3">
      <c r="B408" s="54" t="s">
        <v>16</v>
      </c>
      <c r="C408" s="63" t="s">
        <v>947</v>
      </c>
    </row>
    <row r="409" spans="2:3" x14ac:dyDescent="0.3">
      <c r="B409" s="8"/>
      <c r="C409" s="22"/>
    </row>
    <row r="410" spans="2:3" x14ac:dyDescent="0.3">
      <c r="B410" s="50" t="s">
        <v>901</v>
      </c>
      <c r="C410" s="64" t="s">
        <v>890</v>
      </c>
    </row>
    <row r="411" spans="2:3" x14ac:dyDescent="0.3">
      <c r="B411" s="55" t="s">
        <v>948</v>
      </c>
      <c r="C411" s="57">
        <v>0.38028169014084506</v>
      </c>
    </row>
    <row r="412" spans="2:3" x14ac:dyDescent="0.3">
      <c r="B412" s="55" t="s">
        <v>949</v>
      </c>
      <c r="C412" s="57">
        <v>0.25352112676056338</v>
      </c>
    </row>
    <row r="413" spans="2:3" x14ac:dyDescent="0.3">
      <c r="B413" s="55" t="s">
        <v>950</v>
      </c>
      <c r="C413" s="57">
        <v>0.36619718309859156</v>
      </c>
    </row>
    <row r="414" spans="2:3" x14ac:dyDescent="0.3">
      <c r="B414" s="56" t="s">
        <v>892</v>
      </c>
      <c r="C414" s="51">
        <v>1</v>
      </c>
    </row>
    <row r="416" spans="2:3" ht="63.45" customHeight="1" x14ac:dyDescent="0.3">
      <c r="B416" s="79" t="s">
        <v>951</v>
      </c>
      <c r="C416" s="79"/>
    </row>
    <row r="417" spans="2:3" x14ac:dyDescent="0.3">
      <c r="B417" s="79"/>
      <c r="C417" s="79"/>
    </row>
    <row r="418" spans="2:3" x14ac:dyDescent="0.3">
      <c r="B418" s="79"/>
      <c r="C418" s="79"/>
    </row>
    <row r="419" spans="2:3" x14ac:dyDescent="0.3">
      <c r="B419" s="79"/>
      <c r="C419" s="79"/>
    </row>
    <row r="420" spans="2:3" x14ac:dyDescent="0.3">
      <c r="B420" s="79"/>
      <c r="C420" s="79"/>
    </row>
    <row r="421" spans="2:3" x14ac:dyDescent="0.3">
      <c r="B421" s="66"/>
      <c r="C421" s="66"/>
    </row>
    <row r="422" spans="2:3" x14ac:dyDescent="0.3">
      <c r="B422" s="8" t="s">
        <v>952</v>
      </c>
    </row>
    <row r="423" spans="2:3" ht="28.8" x14ac:dyDescent="0.3">
      <c r="B423" s="54" t="s">
        <v>16</v>
      </c>
      <c r="C423" s="63" t="s">
        <v>947</v>
      </c>
    </row>
    <row r="424" spans="2:3" x14ac:dyDescent="0.3">
      <c r="B424" s="8"/>
      <c r="C424" s="22"/>
    </row>
    <row r="425" spans="2:3" x14ac:dyDescent="0.3">
      <c r="B425" s="50" t="s">
        <v>901</v>
      </c>
      <c r="C425" s="54" t="s">
        <v>890</v>
      </c>
    </row>
    <row r="426" spans="2:3" x14ac:dyDescent="0.3">
      <c r="B426" s="55" t="s">
        <v>219</v>
      </c>
      <c r="C426" s="57">
        <v>5.6338028169014086E-2</v>
      </c>
    </row>
    <row r="427" spans="2:3" x14ac:dyDescent="0.3">
      <c r="B427" s="55" t="s">
        <v>368</v>
      </c>
      <c r="C427" s="57">
        <v>9.8591549295774641E-2</v>
      </c>
    </row>
    <row r="428" spans="2:3" x14ac:dyDescent="0.3">
      <c r="B428" s="55" t="s">
        <v>152</v>
      </c>
      <c r="C428" s="57">
        <v>0.59154929577464788</v>
      </c>
    </row>
    <row r="429" spans="2:3" x14ac:dyDescent="0.3">
      <c r="B429" s="55" t="s">
        <v>139</v>
      </c>
      <c r="C429" s="57">
        <v>0.25352112676056338</v>
      </c>
    </row>
    <row r="430" spans="2:3" x14ac:dyDescent="0.3">
      <c r="B430" s="56" t="s">
        <v>892</v>
      </c>
      <c r="C430" s="51">
        <v>1</v>
      </c>
    </row>
    <row r="435" spans="2:3" x14ac:dyDescent="0.3">
      <c r="B435" s="8" t="s">
        <v>953</v>
      </c>
    </row>
    <row r="437" spans="2:3" x14ac:dyDescent="0.3">
      <c r="B437" s="8"/>
      <c r="C437" s="22"/>
    </row>
    <row r="438" spans="2:3" x14ac:dyDescent="0.3">
      <c r="B438" s="65" t="s">
        <v>901</v>
      </c>
      <c r="C438" s="54" t="s">
        <v>890</v>
      </c>
    </row>
    <row r="439" spans="2:3" x14ac:dyDescent="0.3">
      <c r="B439" s="55" t="s">
        <v>153</v>
      </c>
      <c r="C439" s="57">
        <v>0.56338028169014087</v>
      </c>
    </row>
    <row r="440" spans="2:3" x14ac:dyDescent="0.3">
      <c r="B440" s="55" t="s">
        <v>322</v>
      </c>
      <c r="C440" s="57">
        <v>0.23943661971830985</v>
      </c>
    </row>
    <row r="441" spans="2:3" x14ac:dyDescent="0.3">
      <c r="B441" s="55" t="s">
        <v>200</v>
      </c>
      <c r="C441" s="57">
        <v>0.12676056338028169</v>
      </c>
    </row>
    <row r="442" spans="2:3" x14ac:dyDescent="0.3">
      <c r="B442" s="55" t="s">
        <v>232</v>
      </c>
      <c r="C442" s="57">
        <v>5.6338028169014086E-2</v>
      </c>
    </row>
    <row r="443" spans="2:3" x14ac:dyDescent="0.3">
      <c r="B443" s="55" t="s">
        <v>500</v>
      </c>
      <c r="C443" s="57">
        <v>1.4084507042253521E-2</v>
      </c>
    </row>
    <row r="444" spans="2:3" x14ac:dyDescent="0.3">
      <c r="B444" s="56" t="s">
        <v>892</v>
      </c>
      <c r="C444" s="51">
        <v>1</v>
      </c>
    </row>
    <row r="446" spans="2:3" x14ac:dyDescent="0.3">
      <c r="B446" s="79" t="s">
        <v>956</v>
      </c>
      <c r="C446" s="79"/>
    </row>
    <row r="447" spans="2:3" x14ac:dyDescent="0.3">
      <c r="B447" s="79"/>
      <c r="C447" s="79"/>
    </row>
    <row r="448" spans="2:3" x14ac:dyDescent="0.3">
      <c r="B448" s="79"/>
      <c r="C448" s="79"/>
    </row>
    <row r="449" spans="2:4" x14ac:dyDescent="0.3">
      <c r="B449" s="79"/>
      <c r="C449" s="79"/>
    </row>
    <row r="450" spans="2:4" x14ac:dyDescent="0.3">
      <c r="B450" s="79"/>
      <c r="C450" s="79"/>
    </row>
    <row r="454" spans="2:4" x14ac:dyDescent="0.3">
      <c r="B454" s="80" t="s">
        <v>957</v>
      </c>
      <c r="C454" s="80"/>
      <c r="D454" s="80"/>
    </row>
    <row r="455" spans="2:4" x14ac:dyDescent="0.3">
      <c r="B455" s="80"/>
      <c r="C455" s="80"/>
      <c r="D455" s="80"/>
    </row>
    <row r="456" spans="2:4" x14ac:dyDescent="0.3">
      <c r="B456" s="50" t="s">
        <v>901</v>
      </c>
      <c r="C456" s="54" t="s">
        <v>890</v>
      </c>
    </row>
    <row r="457" spans="2:4" x14ac:dyDescent="0.3">
      <c r="B457" s="55" t="s">
        <v>958</v>
      </c>
      <c r="C457" s="57">
        <v>0.54929577464788737</v>
      </c>
    </row>
    <row r="458" spans="2:4" x14ac:dyDescent="0.3">
      <c r="B458" s="55" t="s">
        <v>959</v>
      </c>
      <c r="C458" s="57">
        <v>0.36619718309859156</v>
      </c>
    </row>
    <row r="459" spans="2:4" x14ac:dyDescent="0.3">
      <c r="B459" s="55" t="s">
        <v>322</v>
      </c>
      <c r="C459" s="57">
        <v>8.4507042253521125E-2</v>
      </c>
    </row>
    <row r="460" spans="2:4" x14ac:dyDescent="0.3">
      <c r="B460" s="56" t="s">
        <v>892</v>
      </c>
      <c r="C460" s="51">
        <v>1</v>
      </c>
    </row>
    <row r="462" spans="2:4" x14ac:dyDescent="0.3">
      <c r="B462" s="82" t="s">
        <v>960</v>
      </c>
      <c r="C462" s="82"/>
    </row>
    <row r="463" spans="2:4" x14ac:dyDescent="0.3">
      <c r="B463" s="82"/>
      <c r="C463" s="82"/>
    </row>
    <row r="464" spans="2:4" x14ac:dyDescent="0.3">
      <c r="B464" s="82"/>
      <c r="C464" s="82"/>
    </row>
    <row r="465" spans="2:3" x14ac:dyDescent="0.3">
      <c r="B465" s="82"/>
      <c r="C465" s="82"/>
    </row>
    <row r="466" spans="2:3" x14ac:dyDescent="0.3">
      <c r="B466" s="82"/>
      <c r="C466" s="82"/>
    </row>
    <row r="467" spans="2:3" x14ac:dyDescent="0.3">
      <c r="B467" s="82"/>
      <c r="C467" s="82"/>
    </row>
    <row r="468" spans="2:3" x14ac:dyDescent="0.3">
      <c r="B468" s="82"/>
      <c r="C468" s="82"/>
    </row>
    <row r="469" spans="2:3" x14ac:dyDescent="0.3">
      <c r="B469" s="82"/>
      <c r="C469" s="82"/>
    </row>
    <row r="473" spans="2:3" x14ac:dyDescent="0.3">
      <c r="B473" s="8" t="s">
        <v>961</v>
      </c>
    </row>
    <row r="475" spans="2:3" x14ac:dyDescent="0.3">
      <c r="B475" s="8" t="s">
        <v>962</v>
      </c>
    </row>
    <row r="476" spans="2:3" x14ac:dyDescent="0.3">
      <c r="B476" s="50" t="s">
        <v>901</v>
      </c>
      <c r="C476" s="54" t="s">
        <v>890</v>
      </c>
    </row>
    <row r="477" spans="2:3" x14ac:dyDescent="0.3">
      <c r="B477" s="55" t="s">
        <v>964</v>
      </c>
      <c r="C477" s="57">
        <v>0.23943661971830985</v>
      </c>
    </row>
    <row r="478" spans="2:3" x14ac:dyDescent="0.3">
      <c r="B478" s="55" t="s">
        <v>963</v>
      </c>
      <c r="C478" s="57">
        <v>0.14084507042253522</v>
      </c>
    </row>
    <row r="479" spans="2:3" x14ac:dyDescent="0.3">
      <c r="B479" s="55" t="s">
        <v>965</v>
      </c>
      <c r="C479" s="57">
        <v>0.61971830985915488</v>
      </c>
    </row>
    <row r="480" spans="2:3" x14ac:dyDescent="0.3">
      <c r="B480" s="56" t="s">
        <v>892</v>
      </c>
      <c r="C480" s="51">
        <v>1</v>
      </c>
    </row>
    <row r="488" spans="2:3" x14ac:dyDescent="0.3">
      <c r="B488" s="8" t="s">
        <v>969</v>
      </c>
    </row>
    <row r="489" spans="2:3" x14ac:dyDescent="0.3">
      <c r="B489" s="50" t="s">
        <v>901</v>
      </c>
      <c r="C489" s="54" t="s">
        <v>890</v>
      </c>
    </row>
    <row r="490" spans="2:3" x14ac:dyDescent="0.3">
      <c r="B490" s="55" t="s">
        <v>966</v>
      </c>
      <c r="C490" s="57">
        <v>0.352112676056338</v>
      </c>
    </row>
    <row r="491" spans="2:3" x14ac:dyDescent="0.3">
      <c r="B491" s="55" t="s">
        <v>967</v>
      </c>
      <c r="C491" s="57">
        <v>0.647887323943662</v>
      </c>
    </row>
    <row r="492" spans="2:3" x14ac:dyDescent="0.3">
      <c r="B492" s="56" t="s">
        <v>892</v>
      </c>
      <c r="C492" s="51">
        <v>1</v>
      </c>
    </row>
    <row r="494" spans="2:3" x14ac:dyDescent="0.3">
      <c r="B494" s="79" t="s">
        <v>968</v>
      </c>
      <c r="C494" s="79"/>
    </row>
    <row r="495" spans="2:3" x14ac:dyDescent="0.3">
      <c r="B495" s="79"/>
      <c r="C495" s="79"/>
    </row>
    <row r="496" spans="2:3" x14ac:dyDescent="0.3">
      <c r="B496" s="79"/>
      <c r="C496" s="79"/>
    </row>
    <row r="497" spans="2:3" x14ac:dyDescent="0.3">
      <c r="B497" s="79"/>
      <c r="C497" s="79"/>
    </row>
    <row r="498" spans="2:3" x14ac:dyDescent="0.3">
      <c r="B498" s="79"/>
      <c r="C498" s="79"/>
    </row>
    <row r="499" spans="2:3" x14ac:dyDescent="0.3">
      <c r="B499" s="79"/>
      <c r="C499" s="79"/>
    </row>
    <row r="500" spans="2:3" x14ac:dyDescent="0.3">
      <c r="B500" s="79"/>
      <c r="C500" s="79"/>
    </row>
    <row r="501" spans="2:3" x14ac:dyDescent="0.3">
      <c r="B501" s="79"/>
      <c r="C501" s="79"/>
    </row>
    <row r="505" spans="2:3" x14ac:dyDescent="0.3">
      <c r="B505" s="8" t="s">
        <v>970</v>
      </c>
    </row>
    <row r="506" spans="2:3" x14ac:dyDescent="0.3">
      <c r="B506" s="54" t="s">
        <v>901</v>
      </c>
      <c r="C506" s="54" t="s">
        <v>890</v>
      </c>
    </row>
    <row r="507" spans="2:3" x14ac:dyDescent="0.3">
      <c r="B507" s="55" t="s">
        <v>971</v>
      </c>
      <c r="C507" s="57">
        <v>2.8169014084507043E-2</v>
      </c>
    </row>
    <row r="508" spans="2:3" x14ac:dyDescent="0.3">
      <c r="B508" s="55" t="s">
        <v>972</v>
      </c>
      <c r="C508" s="57">
        <v>0.971830985915493</v>
      </c>
    </row>
    <row r="509" spans="2:3" x14ac:dyDescent="0.3">
      <c r="B509" s="56" t="s">
        <v>892</v>
      </c>
      <c r="C509" s="51">
        <v>1</v>
      </c>
    </row>
    <row r="511" spans="2:3" x14ac:dyDescent="0.3">
      <c r="B511" s="79" t="s">
        <v>973</v>
      </c>
      <c r="C511" s="79"/>
    </row>
    <row r="512" spans="2:3" x14ac:dyDescent="0.3">
      <c r="B512" s="79"/>
      <c r="C512" s="79"/>
    </row>
    <row r="513" spans="2:3" x14ac:dyDescent="0.3">
      <c r="B513" s="79"/>
      <c r="C513" s="79"/>
    </row>
    <row r="514" spans="2:3" x14ac:dyDescent="0.3">
      <c r="B514" s="79"/>
      <c r="C514" s="79"/>
    </row>
    <row r="515" spans="2:3" x14ac:dyDescent="0.3">
      <c r="B515" s="79"/>
      <c r="C515" s="79"/>
    </row>
    <row r="516" spans="2:3" x14ac:dyDescent="0.3">
      <c r="B516" s="79"/>
      <c r="C516" s="79"/>
    </row>
    <row r="517" spans="2:3" x14ac:dyDescent="0.3">
      <c r="B517" s="79"/>
      <c r="C517" s="79"/>
    </row>
    <row r="522" spans="2:3" x14ac:dyDescent="0.3">
      <c r="B522" s="8" t="s">
        <v>974</v>
      </c>
    </row>
    <row r="523" spans="2:3" x14ac:dyDescent="0.3">
      <c r="B523" s="54" t="s">
        <v>901</v>
      </c>
      <c r="C523" s="54" t="s">
        <v>890</v>
      </c>
    </row>
    <row r="524" spans="2:3" x14ac:dyDescent="0.3">
      <c r="B524" s="55" t="s">
        <v>975</v>
      </c>
      <c r="C524" s="57">
        <v>0.29577464788732394</v>
      </c>
    </row>
    <row r="525" spans="2:3" x14ac:dyDescent="0.3">
      <c r="B525" s="55" t="s">
        <v>976</v>
      </c>
      <c r="C525" s="57">
        <v>0.70422535211267601</v>
      </c>
    </row>
    <row r="526" spans="2:3" x14ac:dyDescent="0.3">
      <c r="B526" s="56" t="s">
        <v>892</v>
      </c>
      <c r="C526" s="51">
        <v>1</v>
      </c>
    </row>
    <row r="534" spans="2:4" x14ac:dyDescent="0.3">
      <c r="B534" s="80" t="s">
        <v>977</v>
      </c>
      <c r="C534" s="80"/>
      <c r="D534" s="80"/>
    </row>
    <row r="535" spans="2:4" x14ac:dyDescent="0.3">
      <c r="B535" s="80"/>
      <c r="C535" s="80"/>
      <c r="D535" s="80"/>
    </row>
    <row r="536" spans="2:4" x14ac:dyDescent="0.3">
      <c r="B536" s="50" t="s">
        <v>901</v>
      </c>
      <c r="C536" s="54" t="s">
        <v>890</v>
      </c>
    </row>
    <row r="537" spans="2:4" ht="28.8" x14ac:dyDescent="0.3">
      <c r="B537" s="67" t="s">
        <v>978</v>
      </c>
      <c r="C537" s="68">
        <v>0.46478873239436619</v>
      </c>
    </row>
    <row r="538" spans="2:4" ht="28.8" x14ac:dyDescent="0.3">
      <c r="B538" s="67" t="s">
        <v>979</v>
      </c>
      <c r="C538" s="68">
        <v>0.45070422535211269</v>
      </c>
    </row>
    <row r="539" spans="2:4" x14ac:dyDescent="0.3">
      <c r="B539" s="67" t="s">
        <v>980</v>
      </c>
      <c r="C539" s="68">
        <v>8.4507042253521125E-2</v>
      </c>
    </row>
    <row r="540" spans="2:4" x14ac:dyDescent="0.3">
      <c r="B540" s="56" t="s">
        <v>892</v>
      </c>
      <c r="C540" s="51">
        <v>1</v>
      </c>
    </row>
  </sheetData>
  <sortState ref="B504:B535">
    <sortCondition ref="B504:B535"/>
  </sortState>
  <mergeCells count="20">
    <mergeCell ref="B511:C517"/>
    <mergeCell ref="B534:D535"/>
    <mergeCell ref="B275:N286"/>
    <mergeCell ref="B416:C420"/>
    <mergeCell ref="B446:C450"/>
    <mergeCell ref="B462:C469"/>
    <mergeCell ref="B454:D455"/>
    <mergeCell ref="B494:C501"/>
    <mergeCell ref="B365:C372"/>
    <mergeCell ref="B288:N288"/>
    <mergeCell ref="B302:N308"/>
    <mergeCell ref="B311:D312"/>
    <mergeCell ref="B321:D325"/>
    <mergeCell ref="B329:N329"/>
    <mergeCell ref="B341:C348"/>
    <mergeCell ref="B3:N3"/>
    <mergeCell ref="B4:N4"/>
    <mergeCell ref="B6:N7"/>
    <mergeCell ref="B38:N38"/>
    <mergeCell ref="H205:N217"/>
  </mergeCells>
  <pageMargins left="0.7" right="0.7" top="0.75" bottom="0.75" header="0.3" footer="0.3"/>
  <pageSetup orientation="portrait" horizontalDpi="4294967295" verticalDpi="4294967295" r:id="rId23"/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03"/>
  <sheetViews>
    <sheetView zoomScale="50" zoomScaleNormal="50" workbookViewId="0">
      <selection activeCell="B18" sqref="B18"/>
    </sheetView>
  </sheetViews>
  <sheetFormatPr defaultRowHeight="14.4" x14ac:dyDescent="0.3"/>
  <cols>
    <col min="1" max="112" width="17.109375" customWidth="1"/>
  </cols>
  <sheetData>
    <row r="1" spans="1:112" s="1" customFormat="1" ht="223.05" customHeight="1" x14ac:dyDescent="0.3">
      <c r="A1" s="1" t="s">
        <v>0</v>
      </c>
      <c r="B1" s="1" t="s">
        <v>1</v>
      </c>
      <c r="C1" s="1" t="s">
        <v>2</v>
      </c>
      <c r="AB1" s="1" t="s">
        <v>3</v>
      </c>
      <c r="BK1" s="1" t="s">
        <v>4</v>
      </c>
      <c r="BR1" s="1" t="s">
        <v>5</v>
      </c>
      <c r="BY1" s="1" t="s">
        <v>6</v>
      </c>
      <c r="CB1" s="1" t="s">
        <v>7</v>
      </c>
      <c r="CC1" s="1" t="s">
        <v>8</v>
      </c>
      <c r="CD1" s="1" t="s">
        <v>9</v>
      </c>
      <c r="CJ1" s="1" t="s">
        <v>10</v>
      </c>
      <c r="CK1" s="1" t="s">
        <v>11</v>
      </c>
      <c r="CM1" s="1" t="s">
        <v>12</v>
      </c>
      <c r="CO1" s="1" t="s">
        <v>13</v>
      </c>
      <c r="CP1" s="1" t="s">
        <v>14</v>
      </c>
      <c r="CR1" s="1" t="s">
        <v>15</v>
      </c>
      <c r="CS1" s="1" t="s">
        <v>16</v>
      </c>
      <c r="CT1" s="1" t="s">
        <v>17</v>
      </c>
      <c r="CV1" s="1" t="s">
        <v>18</v>
      </c>
      <c r="CW1" s="1" t="s">
        <v>19</v>
      </c>
      <c r="CY1" s="1" t="s">
        <v>20</v>
      </c>
      <c r="DA1" s="1" t="s">
        <v>21</v>
      </c>
      <c r="DB1" s="1" t="s">
        <v>22</v>
      </c>
      <c r="DD1" s="1" t="s">
        <v>23</v>
      </c>
      <c r="DE1" s="1" t="s">
        <v>24</v>
      </c>
      <c r="DG1" s="1" t="s">
        <v>25</v>
      </c>
      <c r="DH1" s="1" t="s">
        <v>26</v>
      </c>
    </row>
    <row r="2" spans="1:112" s="1" customFormat="1" ht="165.6" x14ac:dyDescent="0.3">
      <c r="A2" s="1" t="s">
        <v>27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  <c r="AA2" s="1" t="s">
        <v>52</v>
      </c>
      <c r="AB2" s="1" t="s">
        <v>53</v>
      </c>
      <c r="AC2" s="1" t="s">
        <v>54</v>
      </c>
      <c r="AD2" s="1" t="s">
        <v>55</v>
      </c>
      <c r="AE2" s="1" t="s">
        <v>56</v>
      </c>
      <c r="AF2" s="1" t="s">
        <v>57</v>
      </c>
      <c r="AG2" s="1" t="s">
        <v>58</v>
      </c>
      <c r="AH2" s="1" t="s">
        <v>59</v>
      </c>
      <c r="AI2" s="1" t="s">
        <v>60</v>
      </c>
      <c r="AJ2" s="1" t="s">
        <v>61</v>
      </c>
      <c r="AK2" s="1" t="s">
        <v>62</v>
      </c>
      <c r="AL2" s="1" t="s">
        <v>63</v>
      </c>
      <c r="AM2" s="1" t="s">
        <v>64</v>
      </c>
      <c r="AN2" s="1" t="s">
        <v>65</v>
      </c>
      <c r="AO2" s="1" t="s">
        <v>66</v>
      </c>
      <c r="AP2" s="1" t="s">
        <v>67</v>
      </c>
      <c r="AQ2" s="1" t="s">
        <v>68</v>
      </c>
      <c r="AR2" s="1" t="s">
        <v>69</v>
      </c>
      <c r="AS2" s="1" t="s">
        <v>70</v>
      </c>
      <c r="AT2" s="1" t="s">
        <v>71</v>
      </c>
      <c r="AU2" s="1" t="s">
        <v>72</v>
      </c>
      <c r="AV2" s="1" t="s">
        <v>73</v>
      </c>
      <c r="AW2" s="1" t="s">
        <v>74</v>
      </c>
      <c r="AX2" s="1" t="s">
        <v>75</v>
      </c>
      <c r="AY2" s="1" t="s">
        <v>76</v>
      </c>
      <c r="AZ2" s="1" t="s">
        <v>77</v>
      </c>
      <c r="BA2" s="1" t="s">
        <v>78</v>
      </c>
      <c r="BB2" s="1" t="s">
        <v>79</v>
      </c>
      <c r="BC2" s="1" t="s">
        <v>80</v>
      </c>
      <c r="BD2" s="1" t="s">
        <v>81</v>
      </c>
      <c r="BE2" s="1" t="s">
        <v>82</v>
      </c>
      <c r="BF2" s="1" t="s">
        <v>83</v>
      </c>
      <c r="BG2" s="1" t="s">
        <v>84</v>
      </c>
      <c r="BH2" s="1" t="s">
        <v>85</v>
      </c>
      <c r="BI2" s="1" t="s">
        <v>86</v>
      </c>
      <c r="BJ2" s="1" t="s">
        <v>87</v>
      </c>
      <c r="BK2" s="1" t="s">
        <v>88</v>
      </c>
      <c r="BL2" s="1" t="s">
        <v>89</v>
      </c>
      <c r="BM2" s="1" t="s">
        <v>90</v>
      </c>
      <c r="BN2" s="1" t="s">
        <v>91</v>
      </c>
      <c r="BO2" s="1" t="s">
        <v>92</v>
      </c>
      <c r="BP2" s="1" t="s">
        <v>93</v>
      </c>
      <c r="BQ2" s="1" t="s">
        <v>94</v>
      </c>
      <c r="BR2" s="1" t="s">
        <v>88</v>
      </c>
      <c r="BS2" s="1" t="s">
        <v>89</v>
      </c>
      <c r="BT2" s="1" t="s">
        <v>90</v>
      </c>
      <c r="BU2" s="1" t="s">
        <v>91</v>
      </c>
      <c r="BV2" s="1" t="s">
        <v>92</v>
      </c>
      <c r="BW2" s="1" t="s">
        <v>95</v>
      </c>
      <c r="BX2" s="1" t="s">
        <v>96</v>
      </c>
      <c r="BY2" s="1" t="s">
        <v>97</v>
      </c>
      <c r="BZ2" s="1" t="s">
        <v>98</v>
      </c>
      <c r="CA2" s="1" t="s">
        <v>99</v>
      </c>
      <c r="CB2" s="1" t="s">
        <v>27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27</v>
      </c>
      <c r="CK2" s="1" t="s">
        <v>100</v>
      </c>
      <c r="CL2" s="1" t="s">
        <v>107</v>
      </c>
      <c r="CM2" s="1" t="s">
        <v>100</v>
      </c>
      <c r="CN2" s="1" t="s">
        <v>108</v>
      </c>
      <c r="CO2" s="1" t="s">
        <v>27</v>
      </c>
      <c r="CP2" s="1" t="s">
        <v>100</v>
      </c>
      <c r="CQ2" s="1" t="s">
        <v>109</v>
      </c>
      <c r="CR2" s="1" t="s">
        <v>100</v>
      </c>
      <c r="CS2" s="1" t="s">
        <v>100</v>
      </c>
      <c r="CT2" s="1" t="s">
        <v>100</v>
      </c>
      <c r="CU2" s="1" t="s">
        <v>94</v>
      </c>
      <c r="CV2" s="1" t="s">
        <v>100</v>
      </c>
      <c r="CW2" s="1" t="s">
        <v>100</v>
      </c>
      <c r="CX2" s="1" t="s">
        <v>93</v>
      </c>
      <c r="CY2" s="1" t="s">
        <v>100</v>
      </c>
      <c r="CZ2" s="1" t="s">
        <v>94</v>
      </c>
      <c r="DA2" s="1" t="s">
        <v>100</v>
      </c>
      <c r="DB2" s="1" t="s">
        <v>100</v>
      </c>
      <c r="DC2" s="1" t="s">
        <v>94</v>
      </c>
      <c r="DD2" s="1" t="s">
        <v>100</v>
      </c>
      <c r="DE2" s="1" t="s">
        <v>100</v>
      </c>
      <c r="DF2" s="1" t="s">
        <v>93</v>
      </c>
      <c r="DG2" s="1" t="s">
        <v>100</v>
      </c>
      <c r="DH2" s="1" t="s">
        <v>100</v>
      </c>
    </row>
    <row r="3" spans="1:112" x14ac:dyDescent="0.3">
      <c r="A3" t="s">
        <v>110</v>
      </c>
      <c r="B3" t="s">
        <v>111</v>
      </c>
    </row>
    <row r="4" spans="1:112" x14ac:dyDescent="0.3">
      <c r="A4" t="s">
        <v>112</v>
      </c>
      <c r="B4" t="s">
        <v>113</v>
      </c>
    </row>
    <row r="5" spans="1:112" x14ac:dyDescent="0.3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122</v>
      </c>
      <c r="K5" t="s">
        <v>122</v>
      </c>
      <c r="L5" t="s">
        <v>122</v>
      </c>
      <c r="M5" t="s">
        <v>116</v>
      </c>
      <c r="N5" t="s">
        <v>117</v>
      </c>
      <c r="O5" t="s">
        <v>118</v>
      </c>
      <c r="P5" t="s">
        <v>119</v>
      </c>
      <c r="Q5" t="s">
        <v>120</v>
      </c>
      <c r="R5" t="s">
        <v>116</v>
      </c>
      <c r="S5" t="s">
        <v>117</v>
      </c>
      <c r="T5" t="s">
        <v>118</v>
      </c>
      <c r="U5" t="s">
        <v>119</v>
      </c>
      <c r="V5" t="s">
        <v>120</v>
      </c>
      <c r="W5" t="s">
        <v>123</v>
      </c>
      <c r="X5" t="s">
        <v>124</v>
      </c>
      <c r="Y5" t="s">
        <v>125</v>
      </c>
      <c r="Z5" t="s">
        <v>125</v>
      </c>
      <c r="AA5" t="s">
        <v>125</v>
      </c>
      <c r="AB5" t="s">
        <v>126</v>
      </c>
      <c r="AC5" t="s">
        <v>127</v>
      </c>
      <c r="AD5" t="s">
        <v>128</v>
      </c>
      <c r="AE5" t="s">
        <v>129</v>
      </c>
      <c r="AF5" t="s">
        <v>130</v>
      </c>
      <c r="AG5" t="s">
        <v>131</v>
      </c>
      <c r="AH5" t="s">
        <v>132</v>
      </c>
      <c r="AI5" t="s">
        <v>133</v>
      </c>
      <c r="AJ5" t="s">
        <v>134</v>
      </c>
      <c r="AK5" t="s">
        <v>121</v>
      </c>
      <c r="AL5" t="s">
        <v>133</v>
      </c>
      <c r="AM5" t="s">
        <v>133</v>
      </c>
      <c r="AN5" t="s">
        <v>133</v>
      </c>
      <c r="AO5" t="s">
        <v>133</v>
      </c>
      <c r="AP5" t="s">
        <v>126</v>
      </c>
      <c r="AQ5" t="s">
        <v>127</v>
      </c>
      <c r="AR5" t="s">
        <v>128</v>
      </c>
      <c r="AS5" t="s">
        <v>129</v>
      </c>
      <c r="AT5" t="s">
        <v>130</v>
      </c>
      <c r="AU5" t="s">
        <v>131</v>
      </c>
      <c r="AV5" t="s">
        <v>135</v>
      </c>
      <c r="AW5" t="s">
        <v>136</v>
      </c>
      <c r="AX5" t="s">
        <v>127</v>
      </c>
      <c r="AY5" t="s">
        <v>136</v>
      </c>
      <c r="AZ5" t="s">
        <v>129</v>
      </c>
      <c r="BA5" t="s">
        <v>130</v>
      </c>
      <c r="BB5" t="s">
        <v>131</v>
      </c>
      <c r="BC5" t="s">
        <v>135</v>
      </c>
      <c r="BD5" t="s">
        <v>136</v>
      </c>
      <c r="BE5" t="s">
        <v>127</v>
      </c>
      <c r="BF5" t="s">
        <v>137</v>
      </c>
      <c r="BG5" t="s">
        <v>129</v>
      </c>
      <c r="BH5" t="s">
        <v>138</v>
      </c>
      <c r="BI5" t="s">
        <v>131</v>
      </c>
      <c r="BJ5" t="s">
        <v>132</v>
      </c>
      <c r="BK5" t="s">
        <v>132</v>
      </c>
      <c r="BL5" t="s">
        <v>139</v>
      </c>
      <c r="BM5" t="s">
        <v>135</v>
      </c>
      <c r="BN5" t="s">
        <v>135</v>
      </c>
      <c r="BO5" t="s">
        <v>140</v>
      </c>
      <c r="BP5" t="s">
        <v>139</v>
      </c>
      <c r="BT5" t="s">
        <v>90</v>
      </c>
      <c r="BV5" t="s">
        <v>92</v>
      </c>
      <c r="BY5" t="s">
        <v>141</v>
      </c>
      <c r="BZ5" t="s">
        <v>141</v>
      </c>
      <c r="CA5" t="s">
        <v>142</v>
      </c>
      <c r="CB5">
        <v>4</v>
      </c>
      <c r="CC5" t="s">
        <v>143</v>
      </c>
      <c r="CI5" t="s">
        <v>144</v>
      </c>
      <c r="CJ5" t="s">
        <v>145</v>
      </c>
      <c r="CK5" t="s">
        <v>146</v>
      </c>
      <c r="CM5" t="s">
        <v>147</v>
      </c>
      <c r="CN5" t="s">
        <v>148</v>
      </c>
      <c r="CO5">
        <v>7</v>
      </c>
      <c r="CP5" t="s">
        <v>109</v>
      </c>
      <c r="CQ5" t="s">
        <v>149</v>
      </c>
      <c r="CR5" t="s">
        <v>150</v>
      </c>
      <c r="CS5" t="s">
        <v>151</v>
      </c>
      <c r="CT5" t="s">
        <v>151</v>
      </c>
      <c r="CV5" t="s">
        <v>152</v>
      </c>
      <c r="CW5" t="s">
        <v>153</v>
      </c>
      <c r="CY5" t="s">
        <v>154</v>
      </c>
      <c r="CZ5" t="s">
        <v>155</v>
      </c>
      <c r="DA5" t="s">
        <v>156</v>
      </c>
      <c r="DB5" t="s">
        <v>157</v>
      </c>
      <c r="DC5" t="s">
        <v>158</v>
      </c>
      <c r="DD5" t="s">
        <v>156</v>
      </c>
      <c r="DE5" t="s">
        <v>93</v>
      </c>
      <c r="DF5" t="s">
        <v>159</v>
      </c>
      <c r="DG5" t="s">
        <v>151</v>
      </c>
      <c r="DH5" t="s">
        <v>160</v>
      </c>
    </row>
    <row r="6" spans="1:112" x14ac:dyDescent="0.3">
      <c r="A6" t="s">
        <v>161</v>
      </c>
      <c r="B6" t="s">
        <v>162</v>
      </c>
    </row>
    <row r="7" spans="1:112" x14ac:dyDescent="0.3">
      <c r="A7" t="s">
        <v>163</v>
      </c>
      <c r="B7" t="s">
        <v>164</v>
      </c>
      <c r="C7" t="s">
        <v>116</v>
      </c>
      <c r="D7" t="s">
        <v>124</v>
      </c>
      <c r="E7" t="s">
        <v>119</v>
      </c>
      <c r="F7" t="s">
        <v>165</v>
      </c>
      <c r="G7" t="s">
        <v>166</v>
      </c>
      <c r="H7" t="s">
        <v>121</v>
      </c>
      <c r="I7" t="s">
        <v>122</v>
      </c>
      <c r="J7" t="s">
        <v>122</v>
      </c>
      <c r="K7" t="s">
        <v>122</v>
      </c>
      <c r="L7" t="s">
        <v>122</v>
      </c>
      <c r="M7" t="s">
        <v>116</v>
      </c>
      <c r="N7" t="s">
        <v>124</v>
      </c>
      <c r="O7" t="s">
        <v>119</v>
      </c>
      <c r="P7" t="s">
        <v>165</v>
      </c>
      <c r="Q7" t="s">
        <v>166</v>
      </c>
      <c r="R7" t="s">
        <v>116</v>
      </c>
      <c r="S7" t="s">
        <v>124</v>
      </c>
      <c r="T7" t="s">
        <v>119</v>
      </c>
      <c r="U7" t="s">
        <v>119</v>
      </c>
      <c r="V7" t="s">
        <v>166</v>
      </c>
      <c r="W7" t="s">
        <v>116</v>
      </c>
      <c r="X7" t="s">
        <v>124</v>
      </c>
      <c r="Y7" t="s">
        <v>119</v>
      </c>
      <c r="Z7" t="s">
        <v>119</v>
      </c>
      <c r="AA7" t="s">
        <v>166</v>
      </c>
      <c r="AB7" t="s">
        <v>126</v>
      </c>
      <c r="AC7" t="s">
        <v>167</v>
      </c>
      <c r="AD7" t="s">
        <v>128</v>
      </c>
      <c r="AE7" t="s">
        <v>129</v>
      </c>
      <c r="AF7" t="s">
        <v>130</v>
      </c>
      <c r="AG7" t="s">
        <v>168</v>
      </c>
      <c r="AH7" t="s">
        <v>169</v>
      </c>
      <c r="AI7" t="s">
        <v>133</v>
      </c>
      <c r="AJ7" t="s">
        <v>134</v>
      </c>
      <c r="AK7" t="s">
        <v>121</v>
      </c>
      <c r="AL7" t="s">
        <v>133</v>
      </c>
      <c r="AM7" t="s">
        <v>133</v>
      </c>
      <c r="AN7" t="s">
        <v>133</v>
      </c>
      <c r="AO7" t="s">
        <v>133</v>
      </c>
      <c r="AP7" t="s">
        <v>126</v>
      </c>
      <c r="AQ7" t="s">
        <v>167</v>
      </c>
      <c r="AR7" t="s">
        <v>136</v>
      </c>
      <c r="AS7" t="s">
        <v>129</v>
      </c>
      <c r="AT7" t="s">
        <v>130</v>
      </c>
      <c r="AU7" t="s">
        <v>168</v>
      </c>
      <c r="AV7" t="s">
        <v>169</v>
      </c>
      <c r="AW7" t="s">
        <v>170</v>
      </c>
      <c r="AX7" t="s">
        <v>167</v>
      </c>
      <c r="AY7" t="s">
        <v>128</v>
      </c>
      <c r="AZ7" t="s">
        <v>171</v>
      </c>
      <c r="BA7" t="s">
        <v>130</v>
      </c>
      <c r="BB7" t="s">
        <v>168</v>
      </c>
      <c r="BC7" t="s">
        <v>132</v>
      </c>
      <c r="BD7" t="s">
        <v>136</v>
      </c>
      <c r="BE7" t="s">
        <v>172</v>
      </c>
      <c r="BF7" t="s">
        <v>137</v>
      </c>
      <c r="BG7" t="s">
        <v>129</v>
      </c>
      <c r="BH7" t="s">
        <v>138</v>
      </c>
      <c r="BI7" t="s">
        <v>131</v>
      </c>
      <c r="BJ7" t="s">
        <v>132</v>
      </c>
      <c r="BK7" t="s">
        <v>139</v>
      </c>
      <c r="BL7" t="s">
        <v>139</v>
      </c>
      <c r="BM7" t="s">
        <v>135</v>
      </c>
      <c r="BN7" t="s">
        <v>135</v>
      </c>
      <c r="BO7" t="s">
        <v>132</v>
      </c>
      <c r="BP7" t="s">
        <v>139</v>
      </c>
      <c r="BR7" t="s">
        <v>88</v>
      </c>
      <c r="BS7" t="s">
        <v>89</v>
      </c>
      <c r="BT7" t="s">
        <v>90</v>
      </c>
      <c r="BY7" t="s">
        <v>173</v>
      </c>
      <c r="BZ7" t="s">
        <v>174</v>
      </c>
      <c r="CA7" t="s">
        <v>175</v>
      </c>
      <c r="CB7">
        <v>6</v>
      </c>
      <c r="CC7" t="s">
        <v>176</v>
      </c>
      <c r="CF7" t="s">
        <v>103</v>
      </c>
      <c r="CG7" t="s">
        <v>104</v>
      </c>
      <c r="CJ7" t="s">
        <v>177</v>
      </c>
      <c r="CK7" t="s">
        <v>178</v>
      </c>
      <c r="CM7" t="s">
        <v>147</v>
      </c>
      <c r="CN7" t="s">
        <v>179</v>
      </c>
      <c r="CO7">
        <v>7</v>
      </c>
      <c r="CP7" t="s">
        <v>180</v>
      </c>
      <c r="CR7" t="s">
        <v>181</v>
      </c>
      <c r="CS7" t="s">
        <v>156</v>
      </c>
      <c r="CT7" t="s">
        <v>156</v>
      </c>
      <c r="CU7" t="s">
        <v>182</v>
      </c>
      <c r="CV7" t="s">
        <v>139</v>
      </c>
      <c r="CW7" t="s">
        <v>93</v>
      </c>
      <c r="CX7" t="s">
        <v>183</v>
      </c>
      <c r="CY7" t="s">
        <v>151</v>
      </c>
      <c r="DA7" t="s">
        <v>156</v>
      </c>
      <c r="DB7" t="s">
        <v>151</v>
      </c>
      <c r="DC7" t="s">
        <v>184</v>
      </c>
      <c r="DD7" t="s">
        <v>156</v>
      </c>
      <c r="DE7" t="s">
        <v>93</v>
      </c>
      <c r="DF7" t="s">
        <v>185</v>
      </c>
      <c r="DG7" t="s">
        <v>151</v>
      </c>
      <c r="DH7" t="s">
        <v>160</v>
      </c>
    </row>
    <row r="8" spans="1:112" x14ac:dyDescent="0.3">
      <c r="A8" t="s">
        <v>186</v>
      </c>
      <c r="B8" t="s">
        <v>187</v>
      </c>
      <c r="C8" t="s">
        <v>116</v>
      </c>
      <c r="D8" t="s">
        <v>188</v>
      </c>
      <c r="E8" t="s">
        <v>125</v>
      </c>
      <c r="F8" t="s">
        <v>125</v>
      </c>
      <c r="G8" t="s">
        <v>125</v>
      </c>
      <c r="H8" t="s">
        <v>121</v>
      </c>
      <c r="I8" t="s">
        <v>122</v>
      </c>
      <c r="J8" t="s">
        <v>122</v>
      </c>
      <c r="K8" t="s">
        <v>122</v>
      </c>
      <c r="L8" t="s">
        <v>122</v>
      </c>
      <c r="M8" t="s">
        <v>116</v>
      </c>
      <c r="N8" t="s">
        <v>188</v>
      </c>
      <c r="O8" t="s">
        <v>125</v>
      </c>
      <c r="P8" t="s">
        <v>125</v>
      </c>
      <c r="Q8" t="s">
        <v>125</v>
      </c>
      <c r="R8" t="s">
        <v>116</v>
      </c>
      <c r="S8" t="s">
        <v>188</v>
      </c>
      <c r="T8" t="s">
        <v>125</v>
      </c>
      <c r="U8" t="s">
        <v>125</v>
      </c>
      <c r="V8" t="s">
        <v>125</v>
      </c>
      <c r="W8" t="s">
        <v>116</v>
      </c>
      <c r="X8" t="s">
        <v>188</v>
      </c>
      <c r="Y8" t="s">
        <v>125</v>
      </c>
      <c r="Z8" t="s">
        <v>125</v>
      </c>
      <c r="AA8" t="s">
        <v>125</v>
      </c>
      <c r="AB8" t="s">
        <v>126</v>
      </c>
      <c r="AC8" t="s">
        <v>189</v>
      </c>
      <c r="AD8" t="s">
        <v>136</v>
      </c>
      <c r="AE8" t="s">
        <v>190</v>
      </c>
      <c r="AF8" t="s">
        <v>191</v>
      </c>
      <c r="AG8" t="s">
        <v>131</v>
      </c>
      <c r="AH8" t="s">
        <v>132</v>
      </c>
      <c r="AI8" t="s">
        <v>133</v>
      </c>
      <c r="AJ8" t="s">
        <v>134</v>
      </c>
      <c r="AK8" t="s">
        <v>121</v>
      </c>
      <c r="AL8" t="s">
        <v>133</v>
      </c>
      <c r="AM8" t="s">
        <v>133</v>
      </c>
      <c r="AN8" t="s">
        <v>133</v>
      </c>
      <c r="AO8" t="s">
        <v>133</v>
      </c>
      <c r="AP8" t="s">
        <v>126</v>
      </c>
      <c r="AQ8" t="s">
        <v>127</v>
      </c>
      <c r="AR8" t="s">
        <v>136</v>
      </c>
      <c r="AS8" t="s">
        <v>190</v>
      </c>
      <c r="AT8" t="s">
        <v>191</v>
      </c>
      <c r="AU8" t="s">
        <v>131</v>
      </c>
      <c r="AV8" t="s">
        <v>132</v>
      </c>
      <c r="AW8" t="s">
        <v>170</v>
      </c>
      <c r="AX8" t="s">
        <v>127</v>
      </c>
      <c r="AY8" t="s">
        <v>136</v>
      </c>
      <c r="AZ8" t="s">
        <v>171</v>
      </c>
      <c r="BA8" t="s">
        <v>191</v>
      </c>
      <c r="BB8" t="s">
        <v>131</v>
      </c>
      <c r="BC8" t="s">
        <v>132</v>
      </c>
      <c r="BD8" t="s">
        <v>136</v>
      </c>
      <c r="BE8" t="s">
        <v>167</v>
      </c>
      <c r="BF8" t="s">
        <v>137</v>
      </c>
      <c r="BG8" t="s">
        <v>129</v>
      </c>
      <c r="BH8" t="s">
        <v>192</v>
      </c>
      <c r="BI8" t="s">
        <v>193</v>
      </c>
      <c r="BJ8" t="s">
        <v>135</v>
      </c>
      <c r="BK8" t="s">
        <v>139</v>
      </c>
      <c r="BL8" t="s">
        <v>139</v>
      </c>
      <c r="BM8" t="s">
        <v>139</v>
      </c>
      <c r="BN8" t="s">
        <v>139</v>
      </c>
      <c r="BO8" t="s">
        <v>139</v>
      </c>
      <c r="BP8" t="s">
        <v>139</v>
      </c>
      <c r="BW8" t="s">
        <v>95</v>
      </c>
      <c r="BY8" t="s">
        <v>194</v>
      </c>
      <c r="BZ8" t="s">
        <v>195</v>
      </c>
      <c r="CA8" t="s">
        <v>196</v>
      </c>
      <c r="CB8">
        <v>18</v>
      </c>
      <c r="CC8" t="s">
        <v>176</v>
      </c>
      <c r="CE8" t="s">
        <v>102</v>
      </c>
      <c r="CF8" t="s">
        <v>103</v>
      </c>
      <c r="CG8" t="s">
        <v>104</v>
      </c>
      <c r="CJ8" t="s">
        <v>197</v>
      </c>
      <c r="CK8" t="s">
        <v>198</v>
      </c>
      <c r="CM8" t="s">
        <v>147</v>
      </c>
      <c r="CN8" t="s">
        <v>199</v>
      </c>
      <c r="CO8">
        <v>7</v>
      </c>
      <c r="CP8" t="s">
        <v>109</v>
      </c>
      <c r="CQ8" t="s">
        <v>187</v>
      </c>
      <c r="CR8" t="s">
        <v>181</v>
      </c>
      <c r="CS8" t="s">
        <v>156</v>
      </c>
      <c r="CT8" t="s">
        <v>156</v>
      </c>
      <c r="CV8" t="s">
        <v>152</v>
      </c>
      <c r="CW8" t="s">
        <v>200</v>
      </c>
      <c r="CY8" t="s">
        <v>154</v>
      </c>
      <c r="CZ8" t="s">
        <v>201</v>
      </c>
      <c r="DA8" t="s">
        <v>156</v>
      </c>
      <c r="DB8" t="s">
        <v>157</v>
      </c>
      <c r="DC8" t="s">
        <v>202</v>
      </c>
      <c r="DD8" t="s">
        <v>156</v>
      </c>
      <c r="DE8" t="s">
        <v>93</v>
      </c>
      <c r="DF8" t="s">
        <v>203</v>
      </c>
      <c r="DG8" t="s">
        <v>151</v>
      </c>
      <c r="DH8" t="s">
        <v>204</v>
      </c>
    </row>
    <row r="9" spans="1:112" x14ac:dyDescent="0.3">
      <c r="A9" t="s">
        <v>205</v>
      </c>
      <c r="B9" t="s">
        <v>206</v>
      </c>
      <c r="C9" t="s">
        <v>116</v>
      </c>
      <c r="D9" t="s">
        <v>117</v>
      </c>
      <c r="E9" t="s">
        <v>165</v>
      </c>
      <c r="F9" t="s">
        <v>118</v>
      </c>
      <c r="G9" t="s">
        <v>166</v>
      </c>
      <c r="H9" t="s">
        <v>121</v>
      </c>
      <c r="I9" t="s">
        <v>122</v>
      </c>
      <c r="J9" t="s">
        <v>122</v>
      </c>
      <c r="K9" t="s">
        <v>122</v>
      </c>
      <c r="L9" t="s">
        <v>122</v>
      </c>
      <c r="M9" t="s">
        <v>116</v>
      </c>
      <c r="N9" t="s">
        <v>117</v>
      </c>
      <c r="O9" t="s">
        <v>165</v>
      </c>
      <c r="P9" t="s">
        <v>119</v>
      </c>
      <c r="Q9" t="s">
        <v>166</v>
      </c>
      <c r="R9" t="s">
        <v>116</v>
      </c>
      <c r="S9" t="s">
        <v>117</v>
      </c>
      <c r="T9" t="s">
        <v>165</v>
      </c>
      <c r="U9" t="s">
        <v>119</v>
      </c>
      <c r="V9" t="s">
        <v>166</v>
      </c>
      <c r="W9" t="s">
        <v>116</v>
      </c>
      <c r="X9" t="s">
        <v>117</v>
      </c>
      <c r="Y9" t="s">
        <v>118</v>
      </c>
      <c r="Z9" t="s">
        <v>119</v>
      </c>
      <c r="AA9" t="s">
        <v>166</v>
      </c>
      <c r="AB9" t="s">
        <v>170</v>
      </c>
      <c r="AC9" t="s">
        <v>127</v>
      </c>
      <c r="AD9" t="s">
        <v>136</v>
      </c>
      <c r="AE9" t="s">
        <v>171</v>
      </c>
      <c r="AF9" t="s">
        <v>130</v>
      </c>
      <c r="AG9" t="s">
        <v>131</v>
      </c>
      <c r="AH9" t="s">
        <v>132</v>
      </c>
      <c r="AI9" t="s">
        <v>133</v>
      </c>
      <c r="AJ9" t="s">
        <v>134</v>
      </c>
      <c r="AK9" t="s">
        <v>121</v>
      </c>
      <c r="AL9" t="s">
        <v>133</v>
      </c>
      <c r="AM9" t="s">
        <v>133</v>
      </c>
      <c r="AN9" t="s">
        <v>133</v>
      </c>
      <c r="AO9" t="s">
        <v>133</v>
      </c>
      <c r="AP9" t="s">
        <v>136</v>
      </c>
      <c r="AQ9" t="s">
        <v>167</v>
      </c>
      <c r="AR9" t="s">
        <v>137</v>
      </c>
      <c r="AS9" t="s">
        <v>129</v>
      </c>
      <c r="AT9" t="s">
        <v>130</v>
      </c>
      <c r="AU9" t="s">
        <v>131</v>
      </c>
      <c r="AV9" t="s">
        <v>169</v>
      </c>
      <c r="AW9" t="s">
        <v>136</v>
      </c>
      <c r="AX9" t="s">
        <v>167</v>
      </c>
      <c r="AY9" t="s">
        <v>137</v>
      </c>
      <c r="AZ9" t="s">
        <v>129</v>
      </c>
      <c r="BA9" t="s">
        <v>130</v>
      </c>
      <c r="BB9" t="s">
        <v>131</v>
      </c>
      <c r="BC9" t="s">
        <v>169</v>
      </c>
      <c r="BD9" t="s">
        <v>136</v>
      </c>
      <c r="BE9" t="s">
        <v>167</v>
      </c>
      <c r="BF9" t="s">
        <v>137</v>
      </c>
      <c r="BG9" t="s">
        <v>129</v>
      </c>
      <c r="BH9" t="s">
        <v>130</v>
      </c>
      <c r="BI9" t="s">
        <v>131</v>
      </c>
      <c r="BJ9" t="s">
        <v>132</v>
      </c>
      <c r="BK9" t="s">
        <v>132</v>
      </c>
      <c r="BL9" t="s">
        <v>139</v>
      </c>
      <c r="BM9" t="s">
        <v>135</v>
      </c>
      <c r="BN9" t="s">
        <v>135</v>
      </c>
      <c r="BO9" t="s">
        <v>135</v>
      </c>
      <c r="BP9" t="s">
        <v>140</v>
      </c>
      <c r="BQ9" t="s">
        <v>207</v>
      </c>
      <c r="BT9" t="s">
        <v>90</v>
      </c>
      <c r="BU9" t="s">
        <v>91</v>
      </c>
      <c r="BV9" t="s">
        <v>92</v>
      </c>
      <c r="BY9">
        <v>0</v>
      </c>
      <c r="BZ9">
        <v>0</v>
      </c>
      <c r="CA9">
        <v>0</v>
      </c>
      <c r="CB9">
        <v>1</v>
      </c>
      <c r="CC9" t="s">
        <v>143</v>
      </c>
      <c r="CE9" t="s">
        <v>102</v>
      </c>
      <c r="CG9" t="s">
        <v>104</v>
      </c>
      <c r="CH9" t="s">
        <v>105</v>
      </c>
      <c r="CJ9" t="s">
        <v>208</v>
      </c>
      <c r="CK9" t="s">
        <v>146</v>
      </c>
      <c r="CM9" t="s">
        <v>147</v>
      </c>
      <c r="CN9" t="s">
        <v>209</v>
      </c>
      <c r="CO9">
        <v>9</v>
      </c>
      <c r="CP9" t="s">
        <v>109</v>
      </c>
      <c r="CQ9" t="s">
        <v>210</v>
      </c>
      <c r="CR9" t="s">
        <v>181</v>
      </c>
      <c r="CS9" t="s">
        <v>151</v>
      </c>
      <c r="CT9" t="s">
        <v>156</v>
      </c>
      <c r="CV9" t="s">
        <v>152</v>
      </c>
      <c r="CW9" t="s">
        <v>200</v>
      </c>
      <c r="CY9" t="s">
        <v>151</v>
      </c>
      <c r="DA9" t="s">
        <v>211</v>
      </c>
      <c r="DB9" t="s">
        <v>157</v>
      </c>
      <c r="DD9" t="s">
        <v>156</v>
      </c>
      <c r="DE9" t="s">
        <v>93</v>
      </c>
      <c r="DF9" t="s">
        <v>212</v>
      </c>
      <c r="DG9" t="s">
        <v>156</v>
      </c>
      <c r="DH9" t="s">
        <v>160</v>
      </c>
    </row>
    <row r="10" spans="1:112" x14ac:dyDescent="0.3">
      <c r="A10" t="s">
        <v>213</v>
      </c>
      <c r="B10" t="s">
        <v>214</v>
      </c>
      <c r="C10" t="s">
        <v>116</v>
      </c>
      <c r="D10" t="s">
        <v>117</v>
      </c>
      <c r="E10" t="s">
        <v>119</v>
      </c>
      <c r="F10" t="s">
        <v>119</v>
      </c>
      <c r="G10" t="s">
        <v>215</v>
      </c>
      <c r="H10" t="s">
        <v>116</v>
      </c>
      <c r="I10" t="s">
        <v>117</v>
      </c>
      <c r="J10" t="s">
        <v>122</v>
      </c>
      <c r="K10" t="s">
        <v>122</v>
      </c>
      <c r="L10" t="s">
        <v>122</v>
      </c>
      <c r="M10" t="s">
        <v>116</v>
      </c>
      <c r="N10" t="s">
        <v>117</v>
      </c>
      <c r="O10" t="s">
        <v>119</v>
      </c>
      <c r="P10" t="s">
        <v>119</v>
      </c>
      <c r="Q10" t="s">
        <v>216</v>
      </c>
      <c r="R10" t="s">
        <v>116</v>
      </c>
      <c r="S10" t="s">
        <v>117</v>
      </c>
      <c r="T10" t="s">
        <v>122</v>
      </c>
      <c r="U10" t="s">
        <v>122</v>
      </c>
      <c r="V10" t="s">
        <v>122</v>
      </c>
      <c r="W10" t="s">
        <v>116</v>
      </c>
      <c r="X10" t="s">
        <v>117</v>
      </c>
      <c r="Y10" t="s">
        <v>122</v>
      </c>
      <c r="Z10" t="s">
        <v>122</v>
      </c>
      <c r="AA10" t="s">
        <v>122</v>
      </c>
      <c r="AB10" t="s">
        <v>126</v>
      </c>
      <c r="AC10" t="s">
        <v>127</v>
      </c>
      <c r="AD10" t="s">
        <v>136</v>
      </c>
      <c r="AE10" t="s">
        <v>129</v>
      </c>
      <c r="AF10" t="s">
        <v>191</v>
      </c>
      <c r="AG10" t="s">
        <v>131</v>
      </c>
      <c r="AH10" t="s">
        <v>135</v>
      </c>
      <c r="AI10" t="s">
        <v>126</v>
      </c>
      <c r="AJ10" t="s">
        <v>127</v>
      </c>
      <c r="AK10" t="s">
        <v>136</v>
      </c>
      <c r="AL10" t="s">
        <v>129</v>
      </c>
      <c r="AM10" t="s">
        <v>191</v>
      </c>
      <c r="AN10" t="s">
        <v>131</v>
      </c>
      <c r="AO10" t="s">
        <v>135</v>
      </c>
      <c r="AP10" t="s">
        <v>126</v>
      </c>
      <c r="AQ10" t="s">
        <v>127</v>
      </c>
      <c r="AR10" t="s">
        <v>136</v>
      </c>
      <c r="AS10" t="s">
        <v>129</v>
      </c>
      <c r="AT10" t="s">
        <v>191</v>
      </c>
      <c r="AU10" t="s">
        <v>131</v>
      </c>
      <c r="AV10" t="s">
        <v>135</v>
      </c>
      <c r="AW10" t="s">
        <v>126</v>
      </c>
      <c r="AX10" t="s">
        <v>127</v>
      </c>
      <c r="AY10" t="s">
        <v>136</v>
      </c>
      <c r="AZ10" t="s">
        <v>129</v>
      </c>
      <c r="BA10" t="s">
        <v>191</v>
      </c>
      <c r="BB10" t="s">
        <v>131</v>
      </c>
      <c r="BC10" t="s">
        <v>135</v>
      </c>
      <c r="BD10" t="s">
        <v>126</v>
      </c>
      <c r="BE10" t="s">
        <v>127</v>
      </c>
      <c r="BF10" t="s">
        <v>136</v>
      </c>
      <c r="BG10" t="s">
        <v>129</v>
      </c>
      <c r="BH10" t="s">
        <v>191</v>
      </c>
      <c r="BI10" t="s">
        <v>131</v>
      </c>
      <c r="BJ10" t="s">
        <v>135</v>
      </c>
      <c r="BK10" t="s">
        <v>139</v>
      </c>
      <c r="BL10" t="s">
        <v>139</v>
      </c>
      <c r="BM10" t="s">
        <v>135</v>
      </c>
      <c r="BN10" t="s">
        <v>132</v>
      </c>
      <c r="BO10" t="s">
        <v>132</v>
      </c>
      <c r="BP10" t="s">
        <v>139</v>
      </c>
      <c r="BT10" t="s">
        <v>90</v>
      </c>
      <c r="BV10" t="s">
        <v>92</v>
      </c>
      <c r="BY10" t="s">
        <v>217</v>
      </c>
      <c r="BZ10" t="s">
        <v>217</v>
      </c>
      <c r="CA10" t="s">
        <v>217</v>
      </c>
      <c r="CB10">
        <v>1</v>
      </c>
      <c r="CC10" t="s">
        <v>176</v>
      </c>
      <c r="CE10" t="s">
        <v>102</v>
      </c>
      <c r="CK10" t="s">
        <v>146</v>
      </c>
      <c r="CM10" t="s">
        <v>147</v>
      </c>
      <c r="CN10" t="s">
        <v>218</v>
      </c>
      <c r="CO10">
        <v>7</v>
      </c>
      <c r="CP10" t="s">
        <v>180</v>
      </c>
      <c r="CR10" t="s">
        <v>181</v>
      </c>
      <c r="CS10" t="s">
        <v>151</v>
      </c>
      <c r="CT10" t="s">
        <v>151</v>
      </c>
      <c r="CV10" t="s">
        <v>219</v>
      </c>
      <c r="CW10" t="s">
        <v>153</v>
      </c>
      <c r="CY10" t="s">
        <v>151</v>
      </c>
      <c r="DA10" t="s">
        <v>211</v>
      </c>
      <c r="DB10" t="s">
        <v>157</v>
      </c>
      <c r="DC10" t="s">
        <v>220</v>
      </c>
      <c r="DD10" t="s">
        <v>156</v>
      </c>
      <c r="DE10" t="s">
        <v>93</v>
      </c>
      <c r="DF10" t="s">
        <v>221</v>
      </c>
      <c r="DG10" t="s">
        <v>151</v>
      </c>
      <c r="DH10" t="s">
        <v>222</v>
      </c>
    </row>
    <row r="11" spans="1:112" x14ac:dyDescent="0.3">
      <c r="A11" t="s">
        <v>223</v>
      </c>
      <c r="B11" t="s">
        <v>224</v>
      </c>
      <c r="C11" t="s">
        <v>116</v>
      </c>
      <c r="D11" t="s">
        <v>124</v>
      </c>
      <c r="E11" t="s">
        <v>118</v>
      </c>
      <c r="F11" t="s">
        <v>118</v>
      </c>
      <c r="G11" t="s">
        <v>166</v>
      </c>
      <c r="H11" t="s">
        <v>121</v>
      </c>
      <c r="I11" t="s">
        <v>122</v>
      </c>
      <c r="J11" t="s">
        <v>122</v>
      </c>
      <c r="K11" t="s">
        <v>122</v>
      </c>
      <c r="L11" t="s">
        <v>122</v>
      </c>
      <c r="M11" t="s">
        <v>116</v>
      </c>
      <c r="N11" t="s">
        <v>117</v>
      </c>
      <c r="O11" t="s">
        <v>165</v>
      </c>
      <c r="P11" t="s">
        <v>165</v>
      </c>
      <c r="Q11" t="s">
        <v>166</v>
      </c>
      <c r="R11" t="s">
        <v>116</v>
      </c>
      <c r="S11" t="s">
        <v>117</v>
      </c>
      <c r="T11" t="s">
        <v>118</v>
      </c>
      <c r="U11" t="s">
        <v>118</v>
      </c>
      <c r="V11" t="s">
        <v>166</v>
      </c>
      <c r="W11" t="s">
        <v>116</v>
      </c>
      <c r="X11" t="s">
        <v>124</v>
      </c>
      <c r="Y11" t="s">
        <v>119</v>
      </c>
      <c r="Z11" t="s">
        <v>119</v>
      </c>
      <c r="AA11" t="s">
        <v>120</v>
      </c>
      <c r="AB11" t="s">
        <v>136</v>
      </c>
      <c r="AC11" t="s">
        <v>167</v>
      </c>
      <c r="AD11" t="s">
        <v>136</v>
      </c>
      <c r="AE11" t="s">
        <v>129</v>
      </c>
      <c r="AF11" t="s">
        <v>130</v>
      </c>
      <c r="AG11" t="s">
        <v>168</v>
      </c>
      <c r="AH11" t="s">
        <v>132</v>
      </c>
      <c r="AI11" t="s">
        <v>133</v>
      </c>
      <c r="AJ11" t="s">
        <v>134</v>
      </c>
      <c r="AK11" t="s">
        <v>121</v>
      </c>
      <c r="AL11" t="s">
        <v>133</v>
      </c>
      <c r="AM11" t="s">
        <v>133</v>
      </c>
      <c r="AN11" t="s">
        <v>133</v>
      </c>
      <c r="AO11" t="s">
        <v>133</v>
      </c>
      <c r="AP11" t="s">
        <v>136</v>
      </c>
      <c r="AQ11" t="s">
        <v>167</v>
      </c>
      <c r="AR11" t="s">
        <v>136</v>
      </c>
      <c r="AS11" t="s">
        <v>129</v>
      </c>
      <c r="AT11" t="s">
        <v>130</v>
      </c>
      <c r="AU11" t="s">
        <v>168</v>
      </c>
      <c r="AV11" t="s">
        <v>132</v>
      </c>
      <c r="AW11" t="s">
        <v>136</v>
      </c>
      <c r="AX11" t="s">
        <v>167</v>
      </c>
      <c r="AY11" t="s">
        <v>136</v>
      </c>
      <c r="AZ11" t="s">
        <v>129</v>
      </c>
      <c r="BA11" t="s">
        <v>130</v>
      </c>
      <c r="BB11" t="s">
        <v>168</v>
      </c>
      <c r="BC11" t="s">
        <v>132</v>
      </c>
      <c r="BD11" t="s">
        <v>136</v>
      </c>
      <c r="BE11" t="s">
        <v>167</v>
      </c>
      <c r="BF11" t="s">
        <v>136</v>
      </c>
      <c r="BG11" t="s">
        <v>129</v>
      </c>
      <c r="BH11" t="s">
        <v>138</v>
      </c>
      <c r="BI11" t="s">
        <v>131</v>
      </c>
      <c r="BJ11" t="s">
        <v>132</v>
      </c>
      <c r="BK11" t="s">
        <v>132</v>
      </c>
      <c r="BL11" t="s">
        <v>132</v>
      </c>
      <c r="BM11" t="s">
        <v>135</v>
      </c>
      <c r="BN11" t="s">
        <v>132</v>
      </c>
      <c r="BO11" t="s">
        <v>140</v>
      </c>
      <c r="BP11" t="s">
        <v>140</v>
      </c>
      <c r="BT11" t="s">
        <v>90</v>
      </c>
      <c r="BV11" t="s">
        <v>92</v>
      </c>
      <c r="BY11" t="s">
        <v>225</v>
      </c>
      <c r="BZ11" t="s">
        <v>226</v>
      </c>
      <c r="CB11">
        <v>50</v>
      </c>
      <c r="CC11" t="s">
        <v>143</v>
      </c>
      <c r="CF11" t="s">
        <v>103</v>
      </c>
      <c r="CG11" t="s">
        <v>104</v>
      </c>
      <c r="CK11" t="s">
        <v>107</v>
      </c>
      <c r="CL11" t="s">
        <v>227</v>
      </c>
      <c r="CM11" t="s">
        <v>228</v>
      </c>
      <c r="CO11">
        <v>5</v>
      </c>
      <c r="CP11" t="s">
        <v>109</v>
      </c>
      <c r="CQ11" t="s">
        <v>229</v>
      </c>
      <c r="CR11" t="s">
        <v>181</v>
      </c>
      <c r="CS11" t="s">
        <v>151</v>
      </c>
      <c r="CT11" t="s">
        <v>230</v>
      </c>
      <c r="CU11" t="s">
        <v>231</v>
      </c>
      <c r="CV11" t="s">
        <v>152</v>
      </c>
      <c r="CW11" t="s">
        <v>232</v>
      </c>
      <c r="CY11" t="s">
        <v>151</v>
      </c>
      <c r="DA11" t="s">
        <v>233</v>
      </c>
      <c r="DB11" t="s">
        <v>151</v>
      </c>
      <c r="DD11" t="s">
        <v>156</v>
      </c>
      <c r="DE11" t="s">
        <v>93</v>
      </c>
      <c r="DF11" t="s">
        <v>234</v>
      </c>
      <c r="DG11" t="s">
        <v>156</v>
      </c>
      <c r="DH11" t="s">
        <v>160</v>
      </c>
    </row>
    <row r="12" spans="1:112" x14ac:dyDescent="0.3">
      <c r="A12" t="s">
        <v>235</v>
      </c>
      <c r="B12" t="s">
        <v>236</v>
      </c>
    </row>
    <row r="13" spans="1:112" x14ac:dyDescent="0.3">
      <c r="A13" t="s">
        <v>237</v>
      </c>
      <c r="B13" t="s">
        <v>238</v>
      </c>
      <c r="C13" t="s">
        <v>116</v>
      </c>
      <c r="D13" t="s">
        <v>117</v>
      </c>
      <c r="E13" t="s">
        <v>125</v>
      </c>
      <c r="F13" t="s">
        <v>239</v>
      </c>
      <c r="G13" t="s">
        <v>125</v>
      </c>
      <c r="H13" t="s">
        <v>121</v>
      </c>
      <c r="I13" t="s">
        <v>122</v>
      </c>
      <c r="J13" t="s">
        <v>122</v>
      </c>
      <c r="K13" t="s">
        <v>122</v>
      </c>
      <c r="L13" t="s">
        <v>122</v>
      </c>
      <c r="M13" t="s">
        <v>116</v>
      </c>
      <c r="N13" t="s">
        <v>117</v>
      </c>
      <c r="O13" t="s">
        <v>165</v>
      </c>
      <c r="P13" t="s">
        <v>118</v>
      </c>
      <c r="Q13" t="s">
        <v>166</v>
      </c>
      <c r="R13" t="s">
        <v>116</v>
      </c>
      <c r="S13" t="s">
        <v>117</v>
      </c>
      <c r="T13" t="s">
        <v>125</v>
      </c>
      <c r="U13" t="s">
        <v>239</v>
      </c>
      <c r="V13" t="s">
        <v>125</v>
      </c>
      <c r="W13" t="s">
        <v>123</v>
      </c>
      <c r="X13" t="s">
        <v>188</v>
      </c>
      <c r="Y13" t="s">
        <v>119</v>
      </c>
      <c r="Z13" t="s">
        <v>239</v>
      </c>
      <c r="AA13" t="s">
        <v>166</v>
      </c>
      <c r="AB13" t="s">
        <v>126</v>
      </c>
      <c r="AC13" t="s">
        <v>127</v>
      </c>
      <c r="AD13" t="s">
        <v>136</v>
      </c>
      <c r="AE13" t="s">
        <v>171</v>
      </c>
      <c r="AF13" t="s">
        <v>130</v>
      </c>
      <c r="AG13" t="s">
        <v>131</v>
      </c>
      <c r="AH13" t="s">
        <v>132</v>
      </c>
      <c r="AI13" t="s">
        <v>133</v>
      </c>
      <c r="AJ13" t="s">
        <v>134</v>
      </c>
      <c r="AK13" t="s">
        <v>121</v>
      </c>
      <c r="AL13" t="s">
        <v>133</v>
      </c>
      <c r="AM13" t="s">
        <v>133</v>
      </c>
      <c r="AN13" t="s">
        <v>133</v>
      </c>
      <c r="AO13" t="s">
        <v>133</v>
      </c>
      <c r="AP13" t="s">
        <v>170</v>
      </c>
      <c r="AQ13" t="s">
        <v>127</v>
      </c>
      <c r="AR13" t="s">
        <v>137</v>
      </c>
      <c r="AS13" t="s">
        <v>171</v>
      </c>
      <c r="AT13" t="s">
        <v>130</v>
      </c>
      <c r="AU13" t="s">
        <v>131</v>
      </c>
      <c r="AV13" t="s">
        <v>132</v>
      </c>
      <c r="AW13" t="s">
        <v>170</v>
      </c>
      <c r="AX13" t="s">
        <v>167</v>
      </c>
      <c r="AY13" t="s">
        <v>137</v>
      </c>
      <c r="AZ13" t="s">
        <v>129</v>
      </c>
      <c r="BA13" t="s">
        <v>130</v>
      </c>
      <c r="BB13" t="s">
        <v>131</v>
      </c>
      <c r="BC13" t="s">
        <v>132</v>
      </c>
      <c r="BD13" t="s">
        <v>136</v>
      </c>
      <c r="BE13" t="s">
        <v>167</v>
      </c>
      <c r="BF13" t="s">
        <v>137</v>
      </c>
      <c r="BG13" t="s">
        <v>129</v>
      </c>
      <c r="BH13" t="s">
        <v>192</v>
      </c>
      <c r="BI13" t="s">
        <v>193</v>
      </c>
      <c r="BJ13" t="s">
        <v>135</v>
      </c>
      <c r="BK13" t="s">
        <v>140</v>
      </c>
      <c r="BL13" t="s">
        <v>139</v>
      </c>
      <c r="BM13" t="s">
        <v>132</v>
      </c>
      <c r="BN13" t="s">
        <v>132</v>
      </c>
      <c r="BO13" t="s">
        <v>135</v>
      </c>
      <c r="BP13" t="s">
        <v>132</v>
      </c>
      <c r="BQ13" t="s">
        <v>240</v>
      </c>
      <c r="BR13" t="s">
        <v>88</v>
      </c>
      <c r="BV13" t="s">
        <v>92</v>
      </c>
      <c r="BY13" t="s">
        <v>241</v>
      </c>
      <c r="BZ13" t="s">
        <v>242</v>
      </c>
      <c r="CA13" t="s">
        <v>243</v>
      </c>
      <c r="CB13">
        <v>20</v>
      </c>
      <c r="CC13" t="s">
        <v>244</v>
      </c>
      <c r="CF13" t="s">
        <v>103</v>
      </c>
      <c r="CG13" t="s">
        <v>104</v>
      </c>
      <c r="CJ13" t="s">
        <v>245</v>
      </c>
      <c r="CK13" t="s">
        <v>107</v>
      </c>
      <c r="CL13" t="s">
        <v>246</v>
      </c>
      <c r="CM13" t="s">
        <v>247</v>
      </c>
      <c r="CO13">
        <v>6</v>
      </c>
      <c r="CP13" t="s">
        <v>109</v>
      </c>
      <c r="CQ13" t="s">
        <v>248</v>
      </c>
      <c r="CR13" t="s">
        <v>181</v>
      </c>
      <c r="CS13" t="s">
        <v>156</v>
      </c>
      <c r="CT13" t="s">
        <v>156</v>
      </c>
      <c r="CV13" t="s">
        <v>139</v>
      </c>
      <c r="CW13" t="s">
        <v>93</v>
      </c>
      <c r="CX13" t="s">
        <v>249</v>
      </c>
      <c r="CY13" t="s">
        <v>154</v>
      </c>
      <c r="CZ13" t="s">
        <v>250</v>
      </c>
      <c r="DA13" t="s">
        <v>156</v>
      </c>
      <c r="DB13" t="s">
        <v>157</v>
      </c>
      <c r="DC13" t="s">
        <v>251</v>
      </c>
      <c r="DD13" t="s">
        <v>156</v>
      </c>
      <c r="DE13" t="s">
        <v>93</v>
      </c>
      <c r="DF13" t="s">
        <v>252</v>
      </c>
      <c r="DG13" t="s">
        <v>156</v>
      </c>
      <c r="DH13" t="s">
        <v>204</v>
      </c>
    </row>
    <row r="14" spans="1:112" x14ac:dyDescent="0.3">
      <c r="A14" t="s">
        <v>253</v>
      </c>
      <c r="B14" t="s">
        <v>254</v>
      </c>
      <c r="C14" t="s">
        <v>121</v>
      </c>
      <c r="D14" t="s">
        <v>117</v>
      </c>
      <c r="E14" t="s">
        <v>122</v>
      </c>
      <c r="F14" t="s">
        <v>125</v>
      </c>
      <c r="G14" t="s">
        <v>125</v>
      </c>
      <c r="M14" t="s">
        <v>116</v>
      </c>
      <c r="N14" t="s">
        <v>117</v>
      </c>
      <c r="O14" t="s">
        <v>125</v>
      </c>
      <c r="P14" t="s">
        <v>125</v>
      </c>
      <c r="Q14" t="s">
        <v>125</v>
      </c>
      <c r="W14" t="s">
        <v>116</v>
      </c>
      <c r="X14" t="s">
        <v>117</v>
      </c>
      <c r="Y14" t="s">
        <v>125</v>
      </c>
      <c r="Z14" t="s">
        <v>125</v>
      </c>
      <c r="AA14" t="s">
        <v>125</v>
      </c>
      <c r="AB14" t="s">
        <v>133</v>
      </c>
      <c r="AC14" t="s">
        <v>134</v>
      </c>
      <c r="AD14" t="s">
        <v>121</v>
      </c>
      <c r="AE14" t="s">
        <v>133</v>
      </c>
      <c r="AF14" t="s">
        <v>133</v>
      </c>
      <c r="AG14" t="s">
        <v>133</v>
      </c>
      <c r="AH14" t="s">
        <v>133</v>
      </c>
      <c r="AI14" t="s">
        <v>133</v>
      </c>
      <c r="AJ14" t="s">
        <v>134</v>
      </c>
      <c r="AK14" t="s">
        <v>121</v>
      </c>
      <c r="AL14" t="s">
        <v>133</v>
      </c>
      <c r="AM14" t="s">
        <v>133</v>
      </c>
      <c r="AN14" t="s">
        <v>133</v>
      </c>
      <c r="AO14" t="s">
        <v>133</v>
      </c>
      <c r="AP14" t="s">
        <v>133</v>
      </c>
      <c r="AQ14" t="s">
        <v>134</v>
      </c>
      <c r="AR14" t="s">
        <v>121</v>
      </c>
      <c r="AS14" t="s">
        <v>133</v>
      </c>
      <c r="AT14" t="s">
        <v>133</v>
      </c>
      <c r="AU14" t="s">
        <v>133</v>
      </c>
      <c r="AV14" t="s">
        <v>133</v>
      </c>
      <c r="AW14" t="s">
        <v>133</v>
      </c>
      <c r="AX14" t="s">
        <v>134</v>
      </c>
      <c r="AY14" t="s">
        <v>121</v>
      </c>
      <c r="AZ14" t="s">
        <v>133</v>
      </c>
      <c r="BA14" t="s">
        <v>133</v>
      </c>
      <c r="BB14" t="s">
        <v>133</v>
      </c>
      <c r="BC14" t="s">
        <v>133</v>
      </c>
      <c r="BD14" t="s">
        <v>133</v>
      </c>
      <c r="BE14" t="s">
        <v>134</v>
      </c>
      <c r="BF14" t="s">
        <v>121</v>
      </c>
      <c r="BG14" t="s">
        <v>133</v>
      </c>
      <c r="BH14" t="s">
        <v>133</v>
      </c>
      <c r="BI14" t="s">
        <v>133</v>
      </c>
      <c r="BJ14" t="s">
        <v>133</v>
      </c>
      <c r="BK14" t="s">
        <v>132</v>
      </c>
      <c r="BL14" t="s">
        <v>139</v>
      </c>
      <c r="BM14" t="s">
        <v>132</v>
      </c>
      <c r="BN14" t="s">
        <v>139</v>
      </c>
      <c r="BO14" t="s">
        <v>139</v>
      </c>
      <c r="BP14" t="s">
        <v>139</v>
      </c>
      <c r="BR14" t="s">
        <v>88</v>
      </c>
      <c r="BT14" t="s">
        <v>90</v>
      </c>
      <c r="BY14" t="s">
        <v>255</v>
      </c>
      <c r="BZ14" t="s">
        <v>255</v>
      </c>
      <c r="CA14" t="s">
        <v>255</v>
      </c>
      <c r="CB14">
        <v>1</v>
      </c>
      <c r="CC14" t="s">
        <v>256</v>
      </c>
      <c r="CH14" t="s">
        <v>105</v>
      </c>
      <c r="CJ14" t="s">
        <v>257</v>
      </c>
      <c r="CK14" t="s">
        <v>178</v>
      </c>
      <c r="CM14" t="s">
        <v>147</v>
      </c>
      <c r="CN14" t="s">
        <v>258</v>
      </c>
      <c r="CO14">
        <v>5</v>
      </c>
      <c r="CP14" t="s">
        <v>109</v>
      </c>
      <c r="CQ14" t="s">
        <v>259</v>
      </c>
      <c r="CR14" t="s">
        <v>181</v>
      </c>
      <c r="CS14" t="s">
        <v>151</v>
      </c>
      <c r="CT14" t="s">
        <v>151</v>
      </c>
      <c r="CV14" t="s">
        <v>152</v>
      </c>
      <c r="CW14" t="s">
        <v>93</v>
      </c>
      <c r="CX14" t="s">
        <v>260</v>
      </c>
      <c r="CY14" t="s">
        <v>151</v>
      </c>
      <c r="DA14" t="s">
        <v>233</v>
      </c>
      <c r="DB14" t="s">
        <v>157</v>
      </c>
      <c r="DC14" t="s">
        <v>261</v>
      </c>
      <c r="DD14" t="s">
        <v>156</v>
      </c>
      <c r="DE14" t="s">
        <v>93</v>
      </c>
      <c r="DF14" t="s">
        <v>262</v>
      </c>
      <c r="DG14" t="s">
        <v>151</v>
      </c>
      <c r="DH14" t="s">
        <v>204</v>
      </c>
    </row>
    <row r="15" spans="1:112" x14ac:dyDescent="0.3">
      <c r="A15" t="s">
        <v>263</v>
      </c>
      <c r="B15" t="s">
        <v>264</v>
      </c>
      <c r="C15" t="s">
        <v>116</v>
      </c>
      <c r="D15" t="s">
        <v>117</v>
      </c>
      <c r="E15" t="s">
        <v>119</v>
      </c>
      <c r="F15" t="s">
        <v>119</v>
      </c>
      <c r="G15" t="s">
        <v>120</v>
      </c>
      <c r="H15" t="s">
        <v>121</v>
      </c>
      <c r="I15" t="s">
        <v>122</v>
      </c>
      <c r="J15" t="s">
        <v>122</v>
      </c>
      <c r="K15" t="s">
        <v>122</v>
      </c>
      <c r="L15" t="s">
        <v>122</v>
      </c>
      <c r="M15" t="s">
        <v>116</v>
      </c>
      <c r="N15" t="s">
        <v>117</v>
      </c>
      <c r="O15" t="s">
        <v>118</v>
      </c>
      <c r="P15" t="s">
        <v>119</v>
      </c>
      <c r="Q15" t="s">
        <v>120</v>
      </c>
      <c r="R15" t="s">
        <v>116</v>
      </c>
      <c r="S15" t="s">
        <v>117</v>
      </c>
      <c r="T15" t="s">
        <v>118</v>
      </c>
      <c r="U15" t="s">
        <v>119</v>
      </c>
      <c r="V15" t="s">
        <v>120</v>
      </c>
      <c r="W15" t="s">
        <v>116</v>
      </c>
      <c r="X15" t="s">
        <v>117</v>
      </c>
      <c r="Y15" t="s">
        <v>119</v>
      </c>
      <c r="Z15" t="s">
        <v>239</v>
      </c>
      <c r="AA15" t="s">
        <v>265</v>
      </c>
      <c r="AB15" t="s">
        <v>126</v>
      </c>
      <c r="AC15" t="s">
        <v>127</v>
      </c>
      <c r="AD15" t="s">
        <v>128</v>
      </c>
      <c r="AE15" t="s">
        <v>129</v>
      </c>
      <c r="AF15" t="s">
        <v>191</v>
      </c>
      <c r="AG15" t="s">
        <v>193</v>
      </c>
      <c r="AH15" t="s">
        <v>132</v>
      </c>
      <c r="AI15" t="s">
        <v>133</v>
      </c>
      <c r="AJ15" t="s">
        <v>134</v>
      </c>
      <c r="AK15" t="s">
        <v>121</v>
      </c>
      <c r="AL15" t="s">
        <v>133</v>
      </c>
      <c r="AM15" t="s">
        <v>133</v>
      </c>
      <c r="AN15" t="s">
        <v>133</v>
      </c>
      <c r="AO15" t="s">
        <v>133</v>
      </c>
      <c r="AP15" t="s">
        <v>126</v>
      </c>
      <c r="AQ15" t="s">
        <v>127</v>
      </c>
      <c r="AR15" t="s">
        <v>128</v>
      </c>
      <c r="AS15" t="s">
        <v>129</v>
      </c>
      <c r="AT15" t="s">
        <v>191</v>
      </c>
      <c r="AU15" t="s">
        <v>193</v>
      </c>
      <c r="AV15" t="s">
        <v>132</v>
      </c>
      <c r="AW15" t="s">
        <v>126</v>
      </c>
      <c r="AX15" t="s">
        <v>167</v>
      </c>
      <c r="AY15" t="s">
        <v>136</v>
      </c>
      <c r="AZ15" t="s">
        <v>129</v>
      </c>
      <c r="BA15" t="s">
        <v>191</v>
      </c>
      <c r="BB15" t="s">
        <v>193</v>
      </c>
      <c r="BC15" t="s">
        <v>132</v>
      </c>
      <c r="BD15" t="s">
        <v>136</v>
      </c>
      <c r="BE15" t="s">
        <v>167</v>
      </c>
      <c r="BF15" t="s">
        <v>136</v>
      </c>
      <c r="BG15" t="s">
        <v>129</v>
      </c>
      <c r="BH15" t="s">
        <v>192</v>
      </c>
      <c r="BI15" t="s">
        <v>193</v>
      </c>
      <c r="BJ15" t="s">
        <v>132</v>
      </c>
      <c r="BK15" t="s">
        <v>139</v>
      </c>
      <c r="BL15" t="s">
        <v>139</v>
      </c>
      <c r="BM15" t="s">
        <v>132</v>
      </c>
      <c r="BN15" t="s">
        <v>132</v>
      </c>
      <c r="BO15" t="s">
        <v>139</v>
      </c>
      <c r="BP15" t="s">
        <v>135</v>
      </c>
      <c r="BQ15" t="s">
        <v>266</v>
      </c>
      <c r="BT15" t="s">
        <v>90</v>
      </c>
      <c r="BW15" t="s">
        <v>95</v>
      </c>
      <c r="BY15" t="s">
        <v>267</v>
      </c>
      <c r="BZ15" t="s">
        <v>268</v>
      </c>
      <c r="CA15" t="s">
        <v>269</v>
      </c>
      <c r="CB15">
        <v>0</v>
      </c>
      <c r="CC15" t="s">
        <v>143</v>
      </c>
      <c r="CF15" t="s">
        <v>103</v>
      </c>
      <c r="CG15" t="s">
        <v>104</v>
      </c>
      <c r="CH15" t="s">
        <v>105</v>
      </c>
      <c r="CJ15" t="s">
        <v>217</v>
      </c>
      <c r="CK15" t="s">
        <v>178</v>
      </c>
      <c r="CM15" t="s">
        <v>147</v>
      </c>
      <c r="CN15" t="s">
        <v>270</v>
      </c>
      <c r="CO15">
        <v>6</v>
      </c>
      <c r="CP15" t="s">
        <v>109</v>
      </c>
      <c r="CQ15" t="s">
        <v>271</v>
      </c>
      <c r="CR15" t="s">
        <v>181</v>
      </c>
      <c r="CS15" t="s">
        <v>151</v>
      </c>
      <c r="CT15" t="s">
        <v>156</v>
      </c>
      <c r="CV15" t="s">
        <v>152</v>
      </c>
      <c r="CW15" t="s">
        <v>200</v>
      </c>
      <c r="CY15" t="s">
        <v>151</v>
      </c>
      <c r="DA15" t="s">
        <v>233</v>
      </c>
      <c r="DB15" t="s">
        <v>151</v>
      </c>
      <c r="DD15" t="s">
        <v>156</v>
      </c>
      <c r="DE15" t="s">
        <v>93</v>
      </c>
      <c r="DF15" t="s">
        <v>272</v>
      </c>
      <c r="DG15" t="s">
        <v>156</v>
      </c>
      <c r="DH15" t="s">
        <v>204</v>
      </c>
    </row>
    <row r="16" spans="1:112" x14ac:dyDescent="0.3">
      <c r="A16" t="s">
        <v>273</v>
      </c>
      <c r="B16" t="s">
        <v>274</v>
      </c>
      <c r="C16" t="s">
        <v>116</v>
      </c>
      <c r="D16" t="s">
        <v>124</v>
      </c>
      <c r="E16" t="s">
        <v>119</v>
      </c>
      <c r="F16" t="s">
        <v>119</v>
      </c>
      <c r="G16" t="s">
        <v>216</v>
      </c>
      <c r="H16" t="s">
        <v>121</v>
      </c>
      <c r="I16" t="s">
        <v>122</v>
      </c>
      <c r="J16" t="s">
        <v>122</v>
      </c>
      <c r="K16" t="s">
        <v>122</v>
      </c>
      <c r="L16" t="s">
        <v>122</v>
      </c>
      <c r="M16" t="s">
        <v>116</v>
      </c>
      <c r="N16" t="s">
        <v>124</v>
      </c>
      <c r="O16" t="s">
        <v>119</v>
      </c>
      <c r="P16" t="s">
        <v>119</v>
      </c>
      <c r="Q16" t="s">
        <v>216</v>
      </c>
      <c r="R16" t="s">
        <v>116</v>
      </c>
      <c r="S16" t="s">
        <v>124</v>
      </c>
      <c r="T16" t="s">
        <v>119</v>
      </c>
      <c r="U16" t="s">
        <v>119</v>
      </c>
      <c r="V16" t="s">
        <v>216</v>
      </c>
      <c r="W16" t="s">
        <v>275</v>
      </c>
      <c r="X16" t="s">
        <v>124</v>
      </c>
      <c r="Y16" t="s">
        <v>119</v>
      </c>
      <c r="Z16" t="s">
        <v>119</v>
      </c>
      <c r="AA16" t="s">
        <v>216</v>
      </c>
      <c r="AB16" t="s">
        <v>170</v>
      </c>
      <c r="AC16" t="s">
        <v>167</v>
      </c>
      <c r="AD16" t="s">
        <v>136</v>
      </c>
      <c r="AE16" t="s">
        <v>129</v>
      </c>
      <c r="AF16" t="s">
        <v>130</v>
      </c>
      <c r="AG16" t="s">
        <v>131</v>
      </c>
      <c r="AH16" t="s">
        <v>169</v>
      </c>
      <c r="AI16" t="s">
        <v>133</v>
      </c>
      <c r="AJ16" t="s">
        <v>134</v>
      </c>
      <c r="AK16" t="s">
        <v>121</v>
      </c>
      <c r="AM16" t="s">
        <v>133</v>
      </c>
      <c r="AN16" t="s">
        <v>133</v>
      </c>
      <c r="AO16" t="s">
        <v>133</v>
      </c>
      <c r="AP16" t="s">
        <v>170</v>
      </c>
      <c r="AQ16" t="s">
        <v>167</v>
      </c>
      <c r="AR16" t="s">
        <v>136</v>
      </c>
      <c r="AS16" t="s">
        <v>129</v>
      </c>
      <c r="AT16" t="s">
        <v>130</v>
      </c>
      <c r="AU16" t="s">
        <v>168</v>
      </c>
      <c r="AV16" t="s">
        <v>132</v>
      </c>
      <c r="AW16" t="s">
        <v>136</v>
      </c>
      <c r="AX16" t="s">
        <v>167</v>
      </c>
      <c r="AY16" t="s">
        <v>137</v>
      </c>
      <c r="AZ16" t="s">
        <v>129</v>
      </c>
      <c r="BA16" t="s">
        <v>130</v>
      </c>
      <c r="BB16" t="s">
        <v>131</v>
      </c>
      <c r="BC16" t="s">
        <v>132</v>
      </c>
      <c r="BD16" t="s">
        <v>136</v>
      </c>
      <c r="BE16" t="s">
        <v>167</v>
      </c>
      <c r="BF16" t="s">
        <v>137</v>
      </c>
      <c r="BG16" t="s">
        <v>129</v>
      </c>
      <c r="BH16" t="s">
        <v>138</v>
      </c>
      <c r="BI16" t="s">
        <v>193</v>
      </c>
      <c r="BJ16" t="s">
        <v>132</v>
      </c>
      <c r="BK16" t="s">
        <v>132</v>
      </c>
      <c r="BL16" t="s">
        <v>132</v>
      </c>
      <c r="BM16" t="s">
        <v>132</v>
      </c>
      <c r="BN16" t="s">
        <v>132</v>
      </c>
      <c r="BO16" t="s">
        <v>140</v>
      </c>
      <c r="BP16" t="s">
        <v>139</v>
      </c>
      <c r="BV16" t="s">
        <v>92</v>
      </c>
      <c r="BY16">
        <v>0</v>
      </c>
      <c r="BZ16">
        <v>0</v>
      </c>
      <c r="CA16">
        <v>0</v>
      </c>
      <c r="CB16">
        <v>2</v>
      </c>
      <c r="CC16" t="s">
        <v>176</v>
      </c>
      <c r="CH16" t="s">
        <v>105</v>
      </c>
      <c r="CJ16" t="s">
        <v>276</v>
      </c>
      <c r="CK16" t="s">
        <v>146</v>
      </c>
      <c r="CM16" t="s">
        <v>147</v>
      </c>
      <c r="CN16" t="s">
        <v>277</v>
      </c>
      <c r="CO16">
        <v>5</v>
      </c>
      <c r="CP16" t="s">
        <v>109</v>
      </c>
      <c r="CQ16" t="s">
        <v>278</v>
      </c>
      <c r="CR16" t="s">
        <v>181</v>
      </c>
      <c r="CS16" t="s">
        <v>151</v>
      </c>
      <c r="CT16" t="s">
        <v>151</v>
      </c>
      <c r="CV16" t="s">
        <v>152</v>
      </c>
      <c r="CW16" t="s">
        <v>153</v>
      </c>
      <c r="CY16" t="s">
        <v>151</v>
      </c>
      <c r="DA16" t="s">
        <v>156</v>
      </c>
      <c r="DB16" t="s">
        <v>151</v>
      </c>
      <c r="DD16" t="s">
        <v>156</v>
      </c>
      <c r="DE16" t="s">
        <v>93</v>
      </c>
      <c r="DF16" t="s">
        <v>279</v>
      </c>
      <c r="DG16" t="s">
        <v>156</v>
      </c>
      <c r="DH16" t="s">
        <v>204</v>
      </c>
    </row>
    <row r="17" spans="1:112" x14ac:dyDescent="0.3">
      <c r="A17" t="s">
        <v>280</v>
      </c>
      <c r="B17" t="s">
        <v>281</v>
      </c>
      <c r="C17" t="s">
        <v>116</v>
      </c>
      <c r="D17" t="s">
        <v>117</v>
      </c>
      <c r="E17" t="s">
        <v>165</v>
      </c>
      <c r="F17" t="s">
        <v>165</v>
      </c>
      <c r="G17" t="s">
        <v>166</v>
      </c>
      <c r="H17" t="s">
        <v>116</v>
      </c>
      <c r="I17" t="s">
        <v>117</v>
      </c>
      <c r="J17" t="s">
        <v>122</v>
      </c>
      <c r="K17" t="s">
        <v>122</v>
      </c>
      <c r="L17" t="s">
        <v>122</v>
      </c>
      <c r="M17" t="s">
        <v>116</v>
      </c>
      <c r="N17" t="s">
        <v>117</v>
      </c>
      <c r="O17" t="s">
        <v>165</v>
      </c>
      <c r="P17" t="s">
        <v>282</v>
      </c>
      <c r="Q17" t="s">
        <v>166</v>
      </c>
      <c r="R17" t="s">
        <v>116</v>
      </c>
      <c r="S17" t="s">
        <v>117</v>
      </c>
      <c r="T17" t="s">
        <v>165</v>
      </c>
      <c r="U17" t="s">
        <v>282</v>
      </c>
      <c r="V17" t="s">
        <v>166</v>
      </c>
      <c r="W17" t="s">
        <v>116</v>
      </c>
      <c r="X17" t="s">
        <v>117</v>
      </c>
      <c r="Y17" t="s">
        <v>122</v>
      </c>
      <c r="Z17" t="s">
        <v>122</v>
      </c>
      <c r="AA17" t="s">
        <v>122</v>
      </c>
      <c r="AB17" t="s">
        <v>170</v>
      </c>
      <c r="AC17" t="s">
        <v>167</v>
      </c>
      <c r="AD17" t="s">
        <v>136</v>
      </c>
      <c r="AE17" t="s">
        <v>129</v>
      </c>
      <c r="AF17" t="s">
        <v>191</v>
      </c>
      <c r="AG17" t="s">
        <v>131</v>
      </c>
      <c r="AH17" t="s">
        <v>132</v>
      </c>
      <c r="AI17" t="s">
        <v>126</v>
      </c>
      <c r="AJ17" t="s">
        <v>167</v>
      </c>
      <c r="AK17" t="s">
        <v>128</v>
      </c>
      <c r="AL17" t="s">
        <v>129</v>
      </c>
      <c r="AM17" t="s">
        <v>191</v>
      </c>
      <c r="AN17" t="s">
        <v>131</v>
      </c>
      <c r="AO17" t="s">
        <v>132</v>
      </c>
      <c r="AP17" t="s">
        <v>126</v>
      </c>
      <c r="AQ17" t="s">
        <v>167</v>
      </c>
      <c r="AR17" t="s">
        <v>128</v>
      </c>
      <c r="AS17" t="s">
        <v>129</v>
      </c>
      <c r="AT17" t="s">
        <v>191</v>
      </c>
      <c r="AU17" t="s">
        <v>131</v>
      </c>
      <c r="AV17" t="s">
        <v>132</v>
      </c>
      <c r="AW17" t="s">
        <v>170</v>
      </c>
      <c r="AX17" t="s">
        <v>167</v>
      </c>
      <c r="AY17" t="s">
        <v>136</v>
      </c>
      <c r="AZ17" t="s">
        <v>129</v>
      </c>
      <c r="BA17" t="s">
        <v>191</v>
      </c>
      <c r="BB17" t="s">
        <v>131</v>
      </c>
      <c r="BC17" t="s">
        <v>132</v>
      </c>
      <c r="BD17" t="s">
        <v>133</v>
      </c>
      <c r="BE17" t="s">
        <v>134</v>
      </c>
      <c r="BF17" t="s">
        <v>121</v>
      </c>
      <c r="BG17" t="s">
        <v>133</v>
      </c>
      <c r="BH17" t="s">
        <v>133</v>
      </c>
      <c r="BI17" t="s">
        <v>133</v>
      </c>
      <c r="BJ17" t="s">
        <v>133</v>
      </c>
      <c r="BK17" t="s">
        <v>135</v>
      </c>
      <c r="BL17" t="s">
        <v>132</v>
      </c>
      <c r="BM17" t="s">
        <v>135</v>
      </c>
      <c r="BN17" t="s">
        <v>135</v>
      </c>
      <c r="BO17" t="s">
        <v>132</v>
      </c>
      <c r="BP17" t="s">
        <v>140</v>
      </c>
      <c r="BQ17" t="s">
        <v>283</v>
      </c>
      <c r="BX17" t="s">
        <v>284</v>
      </c>
      <c r="BY17" t="s">
        <v>285</v>
      </c>
      <c r="BZ17" t="s">
        <v>285</v>
      </c>
      <c r="CA17" t="s">
        <v>285</v>
      </c>
      <c r="CB17">
        <v>170</v>
      </c>
      <c r="CC17" t="s">
        <v>143</v>
      </c>
      <c r="CI17" t="s">
        <v>286</v>
      </c>
      <c r="CJ17" t="s">
        <v>286</v>
      </c>
      <c r="CK17" t="s">
        <v>107</v>
      </c>
      <c r="CL17" t="s">
        <v>286</v>
      </c>
      <c r="CM17" t="s">
        <v>287</v>
      </c>
      <c r="CO17">
        <v>9</v>
      </c>
      <c r="CP17" t="s">
        <v>288</v>
      </c>
      <c r="CR17" t="s">
        <v>289</v>
      </c>
      <c r="CS17" t="s">
        <v>151</v>
      </c>
      <c r="CT17" t="s">
        <v>230</v>
      </c>
      <c r="CU17" t="s">
        <v>290</v>
      </c>
      <c r="CV17" t="s">
        <v>152</v>
      </c>
      <c r="CW17" t="s">
        <v>93</v>
      </c>
      <c r="CX17" t="s">
        <v>291</v>
      </c>
      <c r="CY17" t="s">
        <v>154</v>
      </c>
      <c r="CZ17" t="s">
        <v>292</v>
      </c>
      <c r="DA17" t="s">
        <v>233</v>
      </c>
      <c r="DB17" t="s">
        <v>157</v>
      </c>
      <c r="DC17" t="s">
        <v>293</v>
      </c>
      <c r="DD17" t="s">
        <v>151</v>
      </c>
      <c r="DE17" t="s">
        <v>93</v>
      </c>
      <c r="DF17" t="s">
        <v>294</v>
      </c>
      <c r="DG17" t="s">
        <v>156</v>
      </c>
      <c r="DH17" t="s">
        <v>204</v>
      </c>
    </row>
    <row r="18" spans="1:112" x14ac:dyDescent="0.3">
      <c r="A18" t="s">
        <v>295</v>
      </c>
      <c r="B18" t="s">
        <v>295</v>
      </c>
    </row>
    <row r="19" spans="1:112" x14ac:dyDescent="0.3">
      <c r="A19" t="s">
        <v>280</v>
      </c>
      <c r="B19" t="s">
        <v>281</v>
      </c>
    </row>
    <row r="20" spans="1:112" x14ac:dyDescent="0.3">
      <c r="A20" t="s">
        <v>296</v>
      </c>
      <c r="B20" t="s">
        <v>297</v>
      </c>
      <c r="C20" t="s">
        <v>116</v>
      </c>
      <c r="D20" t="s">
        <v>117</v>
      </c>
      <c r="E20" t="s">
        <v>118</v>
      </c>
      <c r="F20" t="s">
        <v>119</v>
      </c>
      <c r="G20" t="s">
        <v>216</v>
      </c>
      <c r="H20" t="s">
        <v>121</v>
      </c>
      <c r="I20" t="s">
        <v>122</v>
      </c>
      <c r="J20" t="s">
        <v>122</v>
      </c>
      <c r="K20" t="s">
        <v>122</v>
      </c>
      <c r="L20" t="s">
        <v>122</v>
      </c>
      <c r="M20" t="s">
        <v>116</v>
      </c>
      <c r="N20" t="s">
        <v>117</v>
      </c>
      <c r="O20" t="s">
        <v>119</v>
      </c>
      <c r="P20" t="s">
        <v>119</v>
      </c>
      <c r="Q20" t="s">
        <v>215</v>
      </c>
      <c r="R20" t="s">
        <v>116</v>
      </c>
      <c r="S20" t="s">
        <v>117</v>
      </c>
      <c r="T20" t="s">
        <v>119</v>
      </c>
      <c r="U20" t="s">
        <v>119</v>
      </c>
      <c r="V20" t="s">
        <v>215</v>
      </c>
      <c r="W20" t="s">
        <v>116</v>
      </c>
      <c r="X20" t="s">
        <v>117</v>
      </c>
      <c r="Y20" t="s">
        <v>119</v>
      </c>
      <c r="Z20" t="s">
        <v>119</v>
      </c>
      <c r="AA20" t="s">
        <v>215</v>
      </c>
      <c r="AB20" t="s">
        <v>126</v>
      </c>
      <c r="AC20" t="s">
        <v>127</v>
      </c>
      <c r="AD20" t="s">
        <v>136</v>
      </c>
      <c r="AE20" t="s">
        <v>129</v>
      </c>
      <c r="AF20" t="s">
        <v>130</v>
      </c>
      <c r="AG20" t="s">
        <v>193</v>
      </c>
      <c r="AH20" t="s">
        <v>132</v>
      </c>
      <c r="AI20" t="s">
        <v>133</v>
      </c>
      <c r="AJ20" t="s">
        <v>134</v>
      </c>
      <c r="AK20" t="s">
        <v>121</v>
      </c>
      <c r="AL20" t="s">
        <v>133</v>
      </c>
      <c r="AM20" t="s">
        <v>133</v>
      </c>
      <c r="AN20" t="s">
        <v>133</v>
      </c>
      <c r="AP20" t="s">
        <v>170</v>
      </c>
      <c r="AQ20" t="s">
        <v>127</v>
      </c>
      <c r="AR20" t="s">
        <v>136</v>
      </c>
      <c r="AS20" t="s">
        <v>129</v>
      </c>
      <c r="AT20" t="s">
        <v>130</v>
      </c>
      <c r="AU20" t="s">
        <v>193</v>
      </c>
      <c r="AV20" t="s">
        <v>132</v>
      </c>
      <c r="AW20" t="s">
        <v>136</v>
      </c>
      <c r="AX20" t="s">
        <v>167</v>
      </c>
      <c r="AY20" t="s">
        <v>137</v>
      </c>
      <c r="AZ20" t="s">
        <v>129</v>
      </c>
      <c r="BA20" t="s">
        <v>130</v>
      </c>
      <c r="BB20" t="s">
        <v>193</v>
      </c>
      <c r="BC20" t="s">
        <v>132</v>
      </c>
      <c r="BD20" t="s">
        <v>136</v>
      </c>
      <c r="BE20" t="s">
        <v>172</v>
      </c>
      <c r="BF20" t="s">
        <v>137</v>
      </c>
      <c r="BG20" t="s">
        <v>129</v>
      </c>
      <c r="BH20" t="s">
        <v>192</v>
      </c>
      <c r="BI20" t="s">
        <v>193</v>
      </c>
      <c r="BJ20" t="s">
        <v>132</v>
      </c>
      <c r="BK20" t="s">
        <v>139</v>
      </c>
      <c r="BL20" t="s">
        <v>139</v>
      </c>
      <c r="BM20" t="s">
        <v>135</v>
      </c>
      <c r="BN20" t="s">
        <v>139</v>
      </c>
      <c r="BO20" t="s">
        <v>132</v>
      </c>
      <c r="BP20" t="s">
        <v>139</v>
      </c>
      <c r="BT20" t="s">
        <v>90</v>
      </c>
      <c r="BY20" t="s">
        <v>298</v>
      </c>
      <c r="CB20">
        <v>10</v>
      </c>
      <c r="CC20" t="s">
        <v>244</v>
      </c>
      <c r="CF20" t="s">
        <v>103</v>
      </c>
      <c r="CH20" t="s">
        <v>105</v>
      </c>
      <c r="CJ20" t="s">
        <v>299</v>
      </c>
      <c r="CK20" t="s">
        <v>300</v>
      </c>
      <c r="CM20" t="s">
        <v>247</v>
      </c>
      <c r="CO20">
        <v>6</v>
      </c>
      <c r="CP20" t="s">
        <v>109</v>
      </c>
      <c r="CQ20" t="s">
        <v>301</v>
      </c>
      <c r="CR20" t="s">
        <v>181</v>
      </c>
      <c r="CS20" t="s">
        <v>151</v>
      </c>
      <c r="CT20" t="s">
        <v>151</v>
      </c>
      <c r="CV20" t="s">
        <v>152</v>
      </c>
      <c r="CW20" t="s">
        <v>200</v>
      </c>
      <c r="CY20" t="s">
        <v>151</v>
      </c>
      <c r="DA20" t="s">
        <v>233</v>
      </c>
      <c r="DB20" t="s">
        <v>157</v>
      </c>
      <c r="DC20" t="s">
        <v>302</v>
      </c>
      <c r="DD20" t="s">
        <v>156</v>
      </c>
      <c r="DE20" t="s">
        <v>93</v>
      </c>
      <c r="DF20" t="s">
        <v>303</v>
      </c>
      <c r="DG20" t="s">
        <v>156</v>
      </c>
      <c r="DH20" t="s">
        <v>160</v>
      </c>
    </row>
    <row r="21" spans="1:112" x14ac:dyDescent="0.3">
      <c r="A21" t="s">
        <v>304</v>
      </c>
      <c r="B21" t="s">
        <v>305</v>
      </c>
      <c r="C21" t="s">
        <v>116</v>
      </c>
      <c r="D21" t="s">
        <v>117</v>
      </c>
      <c r="E21" t="s">
        <v>119</v>
      </c>
      <c r="F21" t="s">
        <v>119</v>
      </c>
      <c r="G21" t="s">
        <v>166</v>
      </c>
      <c r="H21" t="s">
        <v>121</v>
      </c>
      <c r="I21" t="s">
        <v>122</v>
      </c>
      <c r="J21" t="s">
        <v>122</v>
      </c>
      <c r="K21" t="s">
        <v>122</v>
      </c>
      <c r="L21" t="s">
        <v>122</v>
      </c>
      <c r="M21" t="s">
        <v>116</v>
      </c>
      <c r="N21" t="s">
        <v>117</v>
      </c>
      <c r="O21" t="s">
        <v>118</v>
      </c>
      <c r="P21" t="s">
        <v>119</v>
      </c>
      <c r="Q21" t="s">
        <v>166</v>
      </c>
      <c r="R21" t="s">
        <v>116</v>
      </c>
      <c r="S21" t="s">
        <v>117</v>
      </c>
      <c r="T21" t="s">
        <v>119</v>
      </c>
      <c r="U21" t="s">
        <v>119</v>
      </c>
      <c r="V21" t="s">
        <v>166</v>
      </c>
      <c r="W21" t="s">
        <v>116</v>
      </c>
      <c r="X21" t="s">
        <v>117</v>
      </c>
      <c r="Y21" t="s">
        <v>119</v>
      </c>
      <c r="Z21" t="s">
        <v>119</v>
      </c>
      <c r="AA21" t="s">
        <v>166</v>
      </c>
      <c r="AB21" t="s">
        <v>126</v>
      </c>
      <c r="AC21" t="s">
        <v>167</v>
      </c>
      <c r="AD21" t="s">
        <v>136</v>
      </c>
      <c r="AE21" t="s">
        <v>129</v>
      </c>
      <c r="AF21" t="s">
        <v>130</v>
      </c>
      <c r="AG21" t="s">
        <v>168</v>
      </c>
      <c r="AH21" t="s">
        <v>132</v>
      </c>
      <c r="AI21" t="s">
        <v>133</v>
      </c>
      <c r="AJ21" t="s">
        <v>134</v>
      </c>
      <c r="AK21" t="s">
        <v>121</v>
      </c>
      <c r="AL21" t="s">
        <v>133</v>
      </c>
      <c r="AM21" t="s">
        <v>133</v>
      </c>
      <c r="AN21" t="s">
        <v>133</v>
      </c>
      <c r="AO21" t="s">
        <v>133</v>
      </c>
      <c r="AP21" t="s">
        <v>170</v>
      </c>
      <c r="AQ21" t="s">
        <v>167</v>
      </c>
      <c r="AR21" t="s">
        <v>136</v>
      </c>
      <c r="AS21" t="s">
        <v>129</v>
      </c>
      <c r="AT21" t="s">
        <v>130</v>
      </c>
      <c r="AU21" t="s">
        <v>168</v>
      </c>
      <c r="AV21" t="s">
        <v>132</v>
      </c>
      <c r="AW21" t="s">
        <v>170</v>
      </c>
      <c r="AX21" t="s">
        <v>167</v>
      </c>
      <c r="AY21" t="s">
        <v>136</v>
      </c>
      <c r="AZ21" t="s">
        <v>129</v>
      </c>
      <c r="BA21" t="s">
        <v>130</v>
      </c>
      <c r="BB21" t="s">
        <v>168</v>
      </c>
      <c r="BC21" t="s">
        <v>132</v>
      </c>
      <c r="BD21" t="s">
        <v>136</v>
      </c>
      <c r="BE21" t="s">
        <v>167</v>
      </c>
      <c r="BF21" t="s">
        <v>136</v>
      </c>
      <c r="BG21" t="s">
        <v>129</v>
      </c>
      <c r="BH21" t="s">
        <v>130</v>
      </c>
      <c r="BI21" t="s">
        <v>168</v>
      </c>
      <c r="BJ21" t="s">
        <v>132</v>
      </c>
      <c r="BK21" t="s">
        <v>132</v>
      </c>
      <c r="BL21" t="s">
        <v>135</v>
      </c>
      <c r="BM21" t="s">
        <v>135</v>
      </c>
      <c r="BN21" t="s">
        <v>132</v>
      </c>
      <c r="BO21" t="s">
        <v>132</v>
      </c>
      <c r="BP21" t="s">
        <v>139</v>
      </c>
      <c r="BS21" t="s">
        <v>89</v>
      </c>
      <c r="BT21" t="s">
        <v>90</v>
      </c>
      <c r="BY21">
        <v>0</v>
      </c>
      <c r="BZ21">
        <v>0</v>
      </c>
      <c r="CA21">
        <v>0</v>
      </c>
      <c r="CB21">
        <v>3</v>
      </c>
      <c r="CC21" t="s">
        <v>143</v>
      </c>
      <c r="CD21" t="s">
        <v>101</v>
      </c>
      <c r="CE21" t="s">
        <v>102</v>
      </c>
      <c r="CF21" t="s">
        <v>103</v>
      </c>
      <c r="CG21" t="s">
        <v>104</v>
      </c>
      <c r="CH21" t="s">
        <v>105</v>
      </c>
      <c r="CJ21" t="s">
        <v>306</v>
      </c>
      <c r="CK21" t="s">
        <v>178</v>
      </c>
      <c r="CM21" t="s">
        <v>247</v>
      </c>
      <c r="CO21">
        <v>7</v>
      </c>
      <c r="CP21" t="s">
        <v>180</v>
      </c>
      <c r="CR21" t="s">
        <v>181</v>
      </c>
      <c r="CS21" t="s">
        <v>151</v>
      </c>
      <c r="CT21" t="s">
        <v>151</v>
      </c>
      <c r="CV21" t="s">
        <v>152</v>
      </c>
      <c r="CW21" t="s">
        <v>232</v>
      </c>
      <c r="CY21" t="s">
        <v>151</v>
      </c>
      <c r="DA21" t="s">
        <v>156</v>
      </c>
      <c r="DB21" t="s">
        <v>157</v>
      </c>
      <c r="DD21" t="s">
        <v>156</v>
      </c>
      <c r="DE21" t="s">
        <v>93</v>
      </c>
      <c r="DF21" t="s">
        <v>307</v>
      </c>
      <c r="DG21" t="s">
        <v>156</v>
      </c>
      <c r="DH21" t="s">
        <v>160</v>
      </c>
    </row>
    <row r="22" spans="1:112" x14ac:dyDescent="0.3">
      <c r="A22" t="s">
        <v>308</v>
      </c>
      <c r="B22" t="s">
        <v>308</v>
      </c>
    </row>
    <row r="23" spans="1:112" x14ac:dyDescent="0.3">
      <c r="A23" t="s">
        <v>309</v>
      </c>
      <c r="B23" t="s">
        <v>310</v>
      </c>
      <c r="C23" t="s">
        <v>116</v>
      </c>
      <c r="D23" t="s">
        <v>117</v>
      </c>
      <c r="E23" t="s">
        <v>119</v>
      </c>
      <c r="F23" t="s">
        <v>239</v>
      </c>
      <c r="G23" t="s">
        <v>265</v>
      </c>
      <c r="H23" t="s">
        <v>121</v>
      </c>
      <c r="I23" t="s">
        <v>122</v>
      </c>
      <c r="J23" t="s">
        <v>122</v>
      </c>
      <c r="K23" t="s">
        <v>122</v>
      </c>
      <c r="L23" t="s">
        <v>122</v>
      </c>
      <c r="M23" t="s">
        <v>116</v>
      </c>
      <c r="N23" t="s">
        <v>117</v>
      </c>
      <c r="O23" t="s">
        <v>119</v>
      </c>
      <c r="P23" t="s">
        <v>239</v>
      </c>
      <c r="Q23" t="s">
        <v>265</v>
      </c>
      <c r="R23" t="s">
        <v>116</v>
      </c>
      <c r="S23" t="s">
        <v>117</v>
      </c>
      <c r="T23" t="s">
        <v>119</v>
      </c>
      <c r="U23" t="s">
        <v>239</v>
      </c>
      <c r="V23" t="s">
        <v>265</v>
      </c>
      <c r="W23" t="s">
        <v>116</v>
      </c>
      <c r="X23" t="s">
        <v>139</v>
      </c>
      <c r="Y23" t="s">
        <v>125</v>
      </c>
      <c r="Z23" t="s">
        <v>125</v>
      </c>
      <c r="AA23" t="s">
        <v>125</v>
      </c>
      <c r="AB23" t="s">
        <v>126</v>
      </c>
      <c r="AC23" t="s">
        <v>127</v>
      </c>
      <c r="AD23" t="s">
        <v>128</v>
      </c>
      <c r="AE23" t="s">
        <v>171</v>
      </c>
      <c r="AF23" t="s">
        <v>130</v>
      </c>
      <c r="AG23" t="s">
        <v>131</v>
      </c>
      <c r="AH23" t="s">
        <v>135</v>
      </c>
      <c r="AI23" t="s">
        <v>133</v>
      </c>
      <c r="AJ23" t="s">
        <v>134</v>
      </c>
      <c r="AK23" t="s">
        <v>121</v>
      </c>
      <c r="AL23" t="s">
        <v>133</v>
      </c>
      <c r="AM23" t="s">
        <v>133</v>
      </c>
      <c r="AN23" t="s">
        <v>133</v>
      </c>
      <c r="AO23" t="s">
        <v>133</v>
      </c>
      <c r="AP23" t="s">
        <v>126</v>
      </c>
      <c r="AQ23" t="s">
        <v>127</v>
      </c>
      <c r="AR23" t="s">
        <v>128</v>
      </c>
      <c r="AS23" t="s">
        <v>171</v>
      </c>
      <c r="AT23" t="s">
        <v>130</v>
      </c>
      <c r="AU23" t="s">
        <v>131</v>
      </c>
      <c r="AV23" t="s">
        <v>135</v>
      </c>
      <c r="AW23" t="s">
        <v>126</v>
      </c>
      <c r="AX23" t="s">
        <v>127</v>
      </c>
      <c r="AY23" t="s">
        <v>128</v>
      </c>
      <c r="AZ23" t="s">
        <v>171</v>
      </c>
      <c r="BA23" t="s">
        <v>130</v>
      </c>
      <c r="BB23" t="s">
        <v>131</v>
      </c>
      <c r="BC23" t="s">
        <v>135</v>
      </c>
      <c r="BD23" t="s">
        <v>136</v>
      </c>
      <c r="BE23" t="s">
        <v>127</v>
      </c>
      <c r="BF23" t="s">
        <v>137</v>
      </c>
      <c r="BG23" t="s">
        <v>171</v>
      </c>
      <c r="BH23" t="s">
        <v>138</v>
      </c>
      <c r="BI23" t="s">
        <v>193</v>
      </c>
      <c r="BJ23" t="s">
        <v>132</v>
      </c>
      <c r="BK23" t="s">
        <v>132</v>
      </c>
      <c r="BL23" t="s">
        <v>132</v>
      </c>
      <c r="BM23" t="s">
        <v>132</v>
      </c>
      <c r="BN23" t="s">
        <v>139</v>
      </c>
      <c r="BO23" t="s">
        <v>139</v>
      </c>
      <c r="BP23" t="s">
        <v>135</v>
      </c>
      <c r="BQ23" t="s">
        <v>311</v>
      </c>
      <c r="BS23" t="s">
        <v>89</v>
      </c>
      <c r="BX23" t="s">
        <v>312</v>
      </c>
      <c r="BY23" t="s">
        <v>313</v>
      </c>
      <c r="BZ23" t="s">
        <v>313</v>
      </c>
      <c r="CA23" t="s">
        <v>313</v>
      </c>
      <c r="CB23">
        <v>33</v>
      </c>
      <c r="CC23" t="s">
        <v>143</v>
      </c>
      <c r="CF23" t="s">
        <v>103</v>
      </c>
      <c r="CG23" t="s">
        <v>104</v>
      </c>
      <c r="CH23" t="s">
        <v>105</v>
      </c>
      <c r="CJ23" t="s">
        <v>314</v>
      </c>
      <c r="CK23" t="s">
        <v>146</v>
      </c>
      <c r="CM23" t="s">
        <v>228</v>
      </c>
      <c r="CO23">
        <v>7</v>
      </c>
      <c r="CP23" t="s">
        <v>109</v>
      </c>
      <c r="CQ23" t="s">
        <v>315</v>
      </c>
      <c r="CR23" t="s">
        <v>181</v>
      </c>
      <c r="CS23" t="s">
        <v>151</v>
      </c>
      <c r="CT23" t="s">
        <v>230</v>
      </c>
      <c r="CU23" t="s">
        <v>316</v>
      </c>
      <c r="CV23" t="s">
        <v>152</v>
      </c>
      <c r="CW23" t="s">
        <v>153</v>
      </c>
      <c r="CY23" t="s">
        <v>151</v>
      </c>
      <c r="DA23" t="s">
        <v>156</v>
      </c>
      <c r="DB23" t="s">
        <v>157</v>
      </c>
      <c r="DC23" t="s">
        <v>317</v>
      </c>
      <c r="DD23" t="s">
        <v>156</v>
      </c>
      <c r="DE23" t="s">
        <v>93</v>
      </c>
      <c r="DF23" t="s">
        <v>318</v>
      </c>
      <c r="DG23" t="s">
        <v>151</v>
      </c>
      <c r="DH23" t="s">
        <v>204</v>
      </c>
    </row>
    <row r="24" spans="1:112" x14ac:dyDescent="0.3">
      <c r="A24" t="s">
        <v>273</v>
      </c>
      <c r="B24" t="s">
        <v>319</v>
      </c>
      <c r="C24" t="s">
        <v>116</v>
      </c>
      <c r="D24" t="s">
        <v>124</v>
      </c>
      <c r="E24" t="s">
        <v>119</v>
      </c>
      <c r="F24" t="s">
        <v>119</v>
      </c>
      <c r="G24" t="s">
        <v>216</v>
      </c>
      <c r="H24" t="s">
        <v>121</v>
      </c>
      <c r="I24" t="s">
        <v>122</v>
      </c>
      <c r="J24" t="s">
        <v>122</v>
      </c>
      <c r="K24" t="s">
        <v>122</v>
      </c>
      <c r="L24" t="s">
        <v>122</v>
      </c>
      <c r="M24" t="s">
        <v>116</v>
      </c>
      <c r="N24" t="s">
        <v>124</v>
      </c>
      <c r="O24" t="s">
        <v>119</v>
      </c>
      <c r="P24" t="s">
        <v>119</v>
      </c>
      <c r="Q24" t="s">
        <v>216</v>
      </c>
      <c r="R24" t="s">
        <v>116</v>
      </c>
      <c r="S24" t="s">
        <v>124</v>
      </c>
      <c r="T24" t="s">
        <v>119</v>
      </c>
      <c r="U24" t="s">
        <v>239</v>
      </c>
      <c r="V24" t="s">
        <v>265</v>
      </c>
      <c r="W24" t="s">
        <v>123</v>
      </c>
      <c r="X24" t="s">
        <v>124</v>
      </c>
      <c r="Y24" t="s">
        <v>119</v>
      </c>
      <c r="Z24" t="s">
        <v>239</v>
      </c>
      <c r="AA24" t="s">
        <v>265</v>
      </c>
      <c r="AB24" t="s">
        <v>136</v>
      </c>
      <c r="AC24" t="s">
        <v>167</v>
      </c>
      <c r="AD24" t="s">
        <v>136</v>
      </c>
      <c r="AE24" t="s">
        <v>129</v>
      </c>
      <c r="AF24" t="s">
        <v>130</v>
      </c>
      <c r="AG24" t="s">
        <v>131</v>
      </c>
      <c r="AH24" t="s">
        <v>169</v>
      </c>
      <c r="AI24" t="s">
        <v>133</v>
      </c>
      <c r="AJ24" t="s">
        <v>134</v>
      </c>
      <c r="AK24" t="s">
        <v>121</v>
      </c>
      <c r="AL24" t="s">
        <v>133</v>
      </c>
      <c r="AM24" t="s">
        <v>133</v>
      </c>
      <c r="AN24" t="s">
        <v>133</v>
      </c>
      <c r="AO24" t="s">
        <v>133</v>
      </c>
      <c r="AP24" t="s">
        <v>136</v>
      </c>
      <c r="AQ24" t="s">
        <v>167</v>
      </c>
      <c r="AR24" t="s">
        <v>136</v>
      </c>
      <c r="AS24" t="s">
        <v>129</v>
      </c>
      <c r="AT24" t="s">
        <v>130</v>
      </c>
      <c r="AU24" t="s">
        <v>131</v>
      </c>
      <c r="AV24" t="s">
        <v>132</v>
      </c>
      <c r="AW24" t="s">
        <v>136</v>
      </c>
      <c r="AX24" t="s">
        <v>167</v>
      </c>
      <c r="AY24" t="s">
        <v>137</v>
      </c>
      <c r="AZ24" t="s">
        <v>129</v>
      </c>
      <c r="BA24" t="s">
        <v>130</v>
      </c>
      <c r="BB24" t="s">
        <v>131</v>
      </c>
      <c r="BC24" t="s">
        <v>132</v>
      </c>
      <c r="BD24" t="s">
        <v>136</v>
      </c>
      <c r="BE24" t="s">
        <v>167</v>
      </c>
      <c r="BF24" t="s">
        <v>137</v>
      </c>
      <c r="BG24" t="s">
        <v>129</v>
      </c>
      <c r="BH24" t="s">
        <v>138</v>
      </c>
      <c r="BI24" t="s">
        <v>131</v>
      </c>
      <c r="BJ24" t="s">
        <v>132</v>
      </c>
      <c r="BK24" t="s">
        <v>135</v>
      </c>
      <c r="BL24" t="s">
        <v>132</v>
      </c>
      <c r="BM24" t="s">
        <v>132</v>
      </c>
      <c r="BN24" t="s">
        <v>135</v>
      </c>
      <c r="BO24" t="s">
        <v>140</v>
      </c>
      <c r="BP24" t="s">
        <v>139</v>
      </c>
      <c r="BR24" t="s">
        <v>88</v>
      </c>
      <c r="BT24" t="s">
        <v>90</v>
      </c>
      <c r="BV24" t="s">
        <v>92</v>
      </c>
      <c r="BY24" t="s">
        <v>217</v>
      </c>
      <c r="BZ24" t="s">
        <v>217</v>
      </c>
      <c r="CA24" t="s">
        <v>217</v>
      </c>
      <c r="CB24">
        <v>2</v>
      </c>
      <c r="CC24" t="s">
        <v>176</v>
      </c>
      <c r="CH24" t="s">
        <v>105</v>
      </c>
      <c r="CJ24" t="s">
        <v>320</v>
      </c>
      <c r="CK24" t="s">
        <v>146</v>
      </c>
      <c r="CM24" t="s">
        <v>147</v>
      </c>
      <c r="CN24" t="s">
        <v>321</v>
      </c>
      <c r="CO24">
        <v>5</v>
      </c>
      <c r="CP24" t="s">
        <v>180</v>
      </c>
      <c r="CR24" t="s">
        <v>181</v>
      </c>
      <c r="CS24" t="s">
        <v>151</v>
      </c>
      <c r="CT24" t="s">
        <v>151</v>
      </c>
      <c r="CV24" t="s">
        <v>152</v>
      </c>
      <c r="CW24" t="s">
        <v>153</v>
      </c>
      <c r="CY24" t="s">
        <v>322</v>
      </c>
      <c r="DA24" t="s">
        <v>156</v>
      </c>
      <c r="DB24" t="s">
        <v>151</v>
      </c>
      <c r="DD24" t="s">
        <v>156</v>
      </c>
      <c r="DE24" t="s">
        <v>93</v>
      </c>
      <c r="DF24" t="s">
        <v>323</v>
      </c>
      <c r="DG24" t="s">
        <v>156</v>
      </c>
      <c r="DH24" t="s">
        <v>204</v>
      </c>
    </row>
    <row r="25" spans="1:112" x14ac:dyDescent="0.3">
      <c r="A25" t="s">
        <v>324</v>
      </c>
      <c r="B25" t="s">
        <v>325</v>
      </c>
    </row>
    <row r="26" spans="1:112" x14ac:dyDescent="0.3">
      <c r="A26" t="s">
        <v>326</v>
      </c>
      <c r="B26" t="s">
        <v>327</v>
      </c>
      <c r="C26" t="s">
        <v>116</v>
      </c>
      <c r="D26" t="s">
        <v>117</v>
      </c>
      <c r="E26" t="s">
        <v>119</v>
      </c>
      <c r="F26" t="s">
        <v>119</v>
      </c>
      <c r="G26" t="s">
        <v>215</v>
      </c>
      <c r="H26" t="s">
        <v>121</v>
      </c>
      <c r="I26" t="s">
        <v>122</v>
      </c>
      <c r="J26" t="s">
        <v>122</v>
      </c>
      <c r="K26" t="s">
        <v>122</v>
      </c>
      <c r="L26" t="s">
        <v>122</v>
      </c>
      <c r="M26" t="s">
        <v>116</v>
      </c>
      <c r="N26" t="s">
        <v>117</v>
      </c>
      <c r="O26" t="s">
        <v>119</v>
      </c>
      <c r="P26" t="s">
        <v>119</v>
      </c>
      <c r="Q26" t="s">
        <v>215</v>
      </c>
      <c r="R26" t="s">
        <v>116</v>
      </c>
      <c r="S26" t="s">
        <v>117</v>
      </c>
      <c r="T26" t="s">
        <v>119</v>
      </c>
      <c r="U26" t="s">
        <v>119</v>
      </c>
      <c r="V26" t="s">
        <v>215</v>
      </c>
      <c r="W26" t="s">
        <v>116</v>
      </c>
      <c r="X26" t="s">
        <v>117</v>
      </c>
      <c r="Y26" t="s">
        <v>119</v>
      </c>
      <c r="Z26" t="s">
        <v>119</v>
      </c>
      <c r="AA26" t="s">
        <v>215</v>
      </c>
      <c r="AB26" t="s">
        <v>126</v>
      </c>
      <c r="AC26" t="s">
        <v>167</v>
      </c>
      <c r="AD26" t="s">
        <v>128</v>
      </c>
      <c r="AE26" t="s">
        <v>129</v>
      </c>
      <c r="AF26" t="s">
        <v>192</v>
      </c>
      <c r="AG26" t="s">
        <v>131</v>
      </c>
      <c r="AH26" t="s">
        <v>132</v>
      </c>
      <c r="AI26" t="s">
        <v>133</v>
      </c>
      <c r="AJ26" t="s">
        <v>134</v>
      </c>
      <c r="AK26" t="s">
        <v>121</v>
      </c>
      <c r="AL26" t="s">
        <v>133</v>
      </c>
      <c r="AM26" t="s">
        <v>133</v>
      </c>
      <c r="AN26" t="s">
        <v>133</v>
      </c>
      <c r="AO26" t="s">
        <v>133</v>
      </c>
      <c r="AP26" t="s">
        <v>126</v>
      </c>
      <c r="AQ26" t="s">
        <v>167</v>
      </c>
      <c r="AR26" t="s">
        <v>128</v>
      </c>
      <c r="AS26" t="s">
        <v>129</v>
      </c>
      <c r="AT26" t="s">
        <v>192</v>
      </c>
      <c r="AU26" t="s">
        <v>131</v>
      </c>
      <c r="AV26" t="s">
        <v>132</v>
      </c>
      <c r="AW26" t="s">
        <v>136</v>
      </c>
      <c r="AX26" t="s">
        <v>172</v>
      </c>
      <c r="AY26" t="s">
        <v>137</v>
      </c>
      <c r="AZ26" t="s">
        <v>129</v>
      </c>
      <c r="BA26" t="s">
        <v>192</v>
      </c>
      <c r="BB26" t="s">
        <v>131</v>
      </c>
      <c r="BC26" t="s">
        <v>132</v>
      </c>
      <c r="BD26" t="s">
        <v>136</v>
      </c>
      <c r="BE26" t="s">
        <v>172</v>
      </c>
      <c r="BF26" t="s">
        <v>137</v>
      </c>
      <c r="BG26" t="s">
        <v>129</v>
      </c>
      <c r="BH26" t="s">
        <v>192</v>
      </c>
      <c r="BI26" t="s">
        <v>131</v>
      </c>
      <c r="BJ26" t="s">
        <v>132</v>
      </c>
      <c r="BK26" t="s">
        <v>139</v>
      </c>
      <c r="BL26" t="s">
        <v>139</v>
      </c>
      <c r="BM26" t="s">
        <v>140</v>
      </c>
      <c r="BN26" t="s">
        <v>132</v>
      </c>
      <c r="BO26" t="s">
        <v>140</v>
      </c>
      <c r="BP26" t="s">
        <v>135</v>
      </c>
      <c r="BT26" t="s">
        <v>90</v>
      </c>
      <c r="BV26" t="s">
        <v>92</v>
      </c>
      <c r="BX26" t="s">
        <v>217</v>
      </c>
      <c r="BY26" t="s">
        <v>217</v>
      </c>
      <c r="BZ26" t="s">
        <v>217</v>
      </c>
      <c r="CA26" t="s">
        <v>217</v>
      </c>
      <c r="CB26">
        <v>3</v>
      </c>
      <c r="CC26" t="s">
        <v>176</v>
      </c>
      <c r="CF26" t="s">
        <v>103</v>
      </c>
      <c r="CG26" t="s">
        <v>104</v>
      </c>
      <c r="CI26" t="s">
        <v>217</v>
      </c>
      <c r="CJ26" t="s">
        <v>328</v>
      </c>
      <c r="CK26" t="s">
        <v>107</v>
      </c>
      <c r="CL26" t="s">
        <v>217</v>
      </c>
      <c r="CM26" t="s">
        <v>147</v>
      </c>
      <c r="CN26" t="s">
        <v>329</v>
      </c>
      <c r="CO26">
        <v>5</v>
      </c>
      <c r="CP26" t="s">
        <v>180</v>
      </c>
      <c r="CR26" t="s">
        <v>181</v>
      </c>
      <c r="CS26" t="s">
        <v>151</v>
      </c>
      <c r="CT26" t="s">
        <v>156</v>
      </c>
      <c r="CU26" t="s">
        <v>217</v>
      </c>
      <c r="CV26" t="s">
        <v>139</v>
      </c>
      <c r="CW26" t="s">
        <v>93</v>
      </c>
      <c r="CX26" t="s">
        <v>330</v>
      </c>
      <c r="CY26" t="s">
        <v>151</v>
      </c>
      <c r="CZ26" t="s">
        <v>217</v>
      </c>
      <c r="DA26" t="s">
        <v>156</v>
      </c>
      <c r="DB26" t="s">
        <v>151</v>
      </c>
      <c r="DC26" t="s">
        <v>217</v>
      </c>
      <c r="DD26" t="s">
        <v>156</v>
      </c>
      <c r="DE26" t="s">
        <v>93</v>
      </c>
      <c r="DF26" t="s">
        <v>217</v>
      </c>
      <c r="DG26" t="s">
        <v>156</v>
      </c>
      <c r="DH26" t="s">
        <v>160</v>
      </c>
    </row>
    <row r="27" spans="1:112" x14ac:dyDescent="0.3">
      <c r="A27" t="s">
        <v>331</v>
      </c>
      <c r="B27" t="s">
        <v>332</v>
      </c>
      <c r="C27" t="s">
        <v>116</v>
      </c>
      <c r="D27" t="s">
        <v>117</v>
      </c>
      <c r="E27" t="s">
        <v>118</v>
      </c>
      <c r="F27" t="s">
        <v>118</v>
      </c>
      <c r="G27" t="s">
        <v>120</v>
      </c>
      <c r="H27" t="s">
        <v>121</v>
      </c>
      <c r="I27" t="s">
        <v>122</v>
      </c>
      <c r="J27" t="s">
        <v>122</v>
      </c>
      <c r="K27" t="s">
        <v>122</v>
      </c>
      <c r="L27" t="s">
        <v>122</v>
      </c>
      <c r="M27" t="s">
        <v>116</v>
      </c>
      <c r="N27" t="s">
        <v>117</v>
      </c>
      <c r="O27" t="s">
        <v>118</v>
      </c>
      <c r="P27" t="s">
        <v>118</v>
      </c>
      <c r="Q27" t="s">
        <v>120</v>
      </c>
      <c r="R27" t="s">
        <v>121</v>
      </c>
      <c r="S27" t="s">
        <v>122</v>
      </c>
      <c r="T27" t="s">
        <v>122</v>
      </c>
      <c r="U27" t="s">
        <v>122</v>
      </c>
      <c r="V27" t="s">
        <v>122</v>
      </c>
      <c r="W27" t="s">
        <v>121</v>
      </c>
      <c r="X27" t="s">
        <v>122</v>
      </c>
      <c r="Y27" t="s">
        <v>122</v>
      </c>
      <c r="Z27" t="s">
        <v>122</v>
      </c>
      <c r="AA27" t="s">
        <v>122</v>
      </c>
      <c r="AB27" t="s">
        <v>170</v>
      </c>
      <c r="AC27" t="s">
        <v>172</v>
      </c>
      <c r="AD27" t="s">
        <v>136</v>
      </c>
      <c r="AE27" t="s">
        <v>129</v>
      </c>
      <c r="AF27" t="s">
        <v>130</v>
      </c>
      <c r="AG27" t="s">
        <v>131</v>
      </c>
      <c r="AH27" t="s">
        <v>132</v>
      </c>
      <c r="AI27" t="s">
        <v>133</v>
      </c>
      <c r="AJ27" t="s">
        <v>134</v>
      </c>
      <c r="AK27" t="s">
        <v>121</v>
      </c>
      <c r="AL27" t="s">
        <v>133</v>
      </c>
      <c r="AM27" t="s">
        <v>133</v>
      </c>
      <c r="AN27" t="s">
        <v>133</v>
      </c>
      <c r="AO27" t="s">
        <v>133</v>
      </c>
      <c r="AP27" t="s">
        <v>170</v>
      </c>
      <c r="AQ27" t="s">
        <v>172</v>
      </c>
      <c r="AR27" t="s">
        <v>136</v>
      </c>
      <c r="AS27" t="s">
        <v>129</v>
      </c>
      <c r="AT27" t="s">
        <v>130</v>
      </c>
      <c r="AU27" t="s">
        <v>131</v>
      </c>
      <c r="AV27" t="s">
        <v>132</v>
      </c>
      <c r="AW27" t="s">
        <v>133</v>
      </c>
      <c r="AX27" t="s">
        <v>134</v>
      </c>
      <c r="AY27" t="s">
        <v>121</v>
      </c>
      <c r="AZ27" t="s">
        <v>133</v>
      </c>
      <c r="BA27" t="s">
        <v>133</v>
      </c>
      <c r="BB27" t="s">
        <v>133</v>
      </c>
      <c r="BC27" t="s">
        <v>133</v>
      </c>
      <c r="BD27" t="s">
        <v>133</v>
      </c>
      <c r="BE27" t="s">
        <v>134</v>
      </c>
      <c r="BF27" t="s">
        <v>121</v>
      </c>
      <c r="BG27" t="s">
        <v>133</v>
      </c>
      <c r="BH27" t="s">
        <v>133</v>
      </c>
      <c r="BI27" t="s">
        <v>133</v>
      </c>
      <c r="BJ27" t="s">
        <v>133</v>
      </c>
      <c r="BK27" t="s">
        <v>139</v>
      </c>
      <c r="BL27" t="s">
        <v>139</v>
      </c>
      <c r="BM27" t="s">
        <v>135</v>
      </c>
      <c r="BN27" t="s">
        <v>139</v>
      </c>
      <c r="BO27" t="s">
        <v>132</v>
      </c>
      <c r="BP27" t="s">
        <v>132</v>
      </c>
      <c r="BQ27" t="s">
        <v>333</v>
      </c>
      <c r="BT27" t="s">
        <v>90</v>
      </c>
      <c r="BY27" t="s">
        <v>217</v>
      </c>
      <c r="BZ27" t="s">
        <v>217</v>
      </c>
      <c r="CA27" t="s">
        <v>217</v>
      </c>
      <c r="CB27">
        <v>0</v>
      </c>
      <c r="CC27" t="s">
        <v>176</v>
      </c>
      <c r="CF27" t="s">
        <v>103</v>
      </c>
      <c r="CG27" t="s">
        <v>104</v>
      </c>
      <c r="CH27" t="s">
        <v>105</v>
      </c>
      <c r="CJ27" t="s">
        <v>334</v>
      </c>
      <c r="CK27" t="s">
        <v>300</v>
      </c>
      <c r="CM27" t="s">
        <v>247</v>
      </c>
      <c r="CO27">
        <v>6</v>
      </c>
      <c r="CP27" t="s">
        <v>109</v>
      </c>
      <c r="CQ27" t="s">
        <v>335</v>
      </c>
      <c r="CR27" t="s">
        <v>181</v>
      </c>
      <c r="CS27" t="s">
        <v>156</v>
      </c>
      <c r="CT27" t="s">
        <v>156</v>
      </c>
      <c r="CV27" t="s">
        <v>152</v>
      </c>
      <c r="CW27" t="s">
        <v>153</v>
      </c>
      <c r="CY27" t="s">
        <v>154</v>
      </c>
      <c r="CZ27" t="s">
        <v>336</v>
      </c>
      <c r="DA27" t="s">
        <v>156</v>
      </c>
      <c r="DB27" t="s">
        <v>151</v>
      </c>
      <c r="DD27" t="s">
        <v>156</v>
      </c>
      <c r="DE27" t="s">
        <v>93</v>
      </c>
      <c r="DF27" t="s">
        <v>337</v>
      </c>
      <c r="DG27" t="s">
        <v>151</v>
      </c>
      <c r="DH27" t="s">
        <v>160</v>
      </c>
    </row>
    <row r="28" spans="1:112" x14ac:dyDescent="0.3">
      <c r="A28" t="s">
        <v>338</v>
      </c>
      <c r="B28" t="s">
        <v>339</v>
      </c>
      <c r="C28" t="s">
        <v>116</v>
      </c>
      <c r="D28" t="s">
        <v>117</v>
      </c>
      <c r="E28" t="s">
        <v>119</v>
      </c>
      <c r="F28" t="s">
        <v>119</v>
      </c>
      <c r="G28" t="s">
        <v>120</v>
      </c>
      <c r="H28" t="s">
        <v>121</v>
      </c>
      <c r="I28" t="s">
        <v>122</v>
      </c>
      <c r="J28" t="s">
        <v>122</v>
      </c>
      <c r="K28" t="s">
        <v>122</v>
      </c>
      <c r="L28" t="s">
        <v>122</v>
      </c>
      <c r="M28" t="s">
        <v>116</v>
      </c>
      <c r="N28" t="s">
        <v>117</v>
      </c>
      <c r="O28" t="s">
        <v>340</v>
      </c>
      <c r="P28" t="s">
        <v>340</v>
      </c>
      <c r="Q28" t="s">
        <v>166</v>
      </c>
      <c r="R28" t="s">
        <v>116</v>
      </c>
      <c r="S28" t="s">
        <v>117</v>
      </c>
      <c r="T28" t="s">
        <v>119</v>
      </c>
      <c r="U28" t="s">
        <v>119</v>
      </c>
      <c r="V28" t="s">
        <v>166</v>
      </c>
      <c r="W28" t="s">
        <v>116</v>
      </c>
      <c r="X28" t="s">
        <v>117</v>
      </c>
      <c r="Y28" t="s">
        <v>119</v>
      </c>
      <c r="Z28" t="s">
        <v>119</v>
      </c>
      <c r="AA28" t="s">
        <v>120</v>
      </c>
      <c r="AB28" t="s">
        <v>126</v>
      </c>
      <c r="AC28" t="s">
        <v>127</v>
      </c>
      <c r="AD28" t="s">
        <v>128</v>
      </c>
      <c r="AE28" t="s">
        <v>171</v>
      </c>
      <c r="AF28" t="s">
        <v>130</v>
      </c>
      <c r="AG28" t="s">
        <v>168</v>
      </c>
      <c r="AH28" t="s">
        <v>132</v>
      </c>
      <c r="AI28" t="s">
        <v>133</v>
      </c>
      <c r="AJ28" t="s">
        <v>134</v>
      </c>
      <c r="AK28" t="s">
        <v>121</v>
      </c>
      <c r="AL28" t="s">
        <v>133</v>
      </c>
      <c r="AM28" t="s">
        <v>133</v>
      </c>
      <c r="AN28" t="s">
        <v>133</v>
      </c>
      <c r="AO28" t="s">
        <v>133</v>
      </c>
      <c r="AP28" t="s">
        <v>170</v>
      </c>
      <c r="AQ28" t="s">
        <v>127</v>
      </c>
      <c r="AR28" t="s">
        <v>136</v>
      </c>
      <c r="AS28" t="s">
        <v>171</v>
      </c>
      <c r="AT28" t="s">
        <v>130</v>
      </c>
      <c r="AU28" t="s">
        <v>168</v>
      </c>
      <c r="AV28" t="s">
        <v>132</v>
      </c>
      <c r="AW28" t="s">
        <v>136</v>
      </c>
      <c r="AX28" t="s">
        <v>167</v>
      </c>
      <c r="AY28" t="s">
        <v>137</v>
      </c>
      <c r="AZ28" t="s">
        <v>129</v>
      </c>
      <c r="BA28" t="s">
        <v>130</v>
      </c>
      <c r="BB28" t="s">
        <v>131</v>
      </c>
      <c r="BC28" t="s">
        <v>132</v>
      </c>
      <c r="BD28" t="s">
        <v>136</v>
      </c>
      <c r="BE28" t="s">
        <v>167</v>
      </c>
      <c r="BF28" t="s">
        <v>137</v>
      </c>
      <c r="BG28" t="s">
        <v>129</v>
      </c>
      <c r="BH28" t="s">
        <v>192</v>
      </c>
      <c r="BI28" t="s">
        <v>131</v>
      </c>
      <c r="BJ28" t="s">
        <v>132</v>
      </c>
      <c r="BK28" t="s">
        <v>135</v>
      </c>
      <c r="BL28" t="s">
        <v>139</v>
      </c>
      <c r="BM28" t="s">
        <v>139</v>
      </c>
      <c r="BN28" t="s">
        <v>132</v>
      </c>
      <c r="BO28" t="s">
        <v>135</v>
      </c>
      <c r="BP28" t="s">
        <v>139</v>
      </c>
      <c r="BV28" t="s">
        <v>92</v>
      </c>
      <c r="BY28" t="s">
        <v>341</v>
      </c>
      <c r="BZ28" t="s">
        <v>342</v>
      </c>
      <c r="CA28" t="s">
        <v>343</v>
      </c>
      <c r="CB28">
        <v>8</v>
      </c>
      <c r="CC28" t="s">
        <v>143</v>
      </c>
      <c r="CF28" t="s">
        <v>103</v>
      </c>
      <c r="CG28" t="s">
        <v>104</v>
      </c>
      <c r="CH28" t="s">
        <v>105</v>
      </c>
      <c r="CJ28" t="s">
        <v>344</v>
      </c>
      <c r="CK28" t="s">
        <v>178</v>
      </c>
      <c r="CM28" t="s">
        <v>247</v>
      </c>
      <c r="CO28">
        <v>5</v>
      </c>
      <c r="CP28" t="s">
        <v>109</v>
      </c>
      <c r="CQ28" t="s">
        <v>345</v>
      </c>
      <c r="CR28" t="s">
        <v>181</v>
      </c>
      <c r="CS28" t="s">
        <v>156</v>
      </c>
      <c r="CT28" t="s">
        <v>230</v>
      </c>
      <c r="CU28" t="s">
        <v>346</v>
      </c>
      <c r="CV28" t="s">
        <v>152</v>
      </c>
      <c r="CW28" t="s">
        <v>153</v>
      </c>
      <c r="CY28" t="s">
        <v>154</v>
      </c>
      <c r="CZ28" t="s">
        <v>347</v>
      </c>
      <c r="DA28" t="s">
        <v>156</v>
      </c>
      <c r="DB28" t="s">
        <v>157</v>
      </c>
      <c r="DC28" t="s">
        <v>348</v>
      </c>
      <c r="DD28" t="s">
        <v>156</v>
      </c>
      <c r="DE28" t="s">
        <v>93</v>
      </c>
      <c r="DF28" t="s">
        <v>349</v>
      </c>
      <c r="DG28" t="s">
        <v>156</v>
      </c>
      <c r="DH28" t="s">
        <v>160</v>
      </c>
    </row>
    <row r="29" spans="1:112" x14ac:dyDescent="0.3">
      <c r="A29" t="s">
        <v>350</v>
      </c>
      <c r="B29" t="s">
        <v>351</v>
      </c>
      <c r="C29" t="s">
        <v>116</v>
      </c>
      <c r="D29" t="s">
        <v>117</v>
      </c>
      <c r="E29" t="s">
        <v>118</v>
      </c>
      <c r="F29" t="s">
        <v>119</v>
      </c>
      <c r="G29" t="s">
        <v>216</v>
      </c>
      <c r="H29" t="s">
        <v>121</v>
      </c>
      <c r="I29" t="s">
        <v>122</v>
      </c>
      <c r="J29" t="s">
        <v>122</v>
      </c>
      <c r="K29" t="s">
        <v>122</v>
      </c>
      <c r="L29" t="s">
        <v>122</v>
      </c>
      <c r="M29" t="s">
        <v>116</v>
      </c>
      <c r="N29" t="s">
        <v>117</v>
      </c>
      <c r="O29" t="s">
        <v>119</v>
      </c>
      <c r="P29" t="s">
        <v>119</v>
      </c>
      <c r="Q29" t="s">
        <v>216</v>
      </c>
      <c r="R29" t="s">
        <v>116</v>
      </c>
      <c r="S29" t="s">
        <v>117</v>
      </c>
      <c r="T29" t="s">
        <v>119</v>
      </c>
      <c r="U29" t="s">
        <v>119</v>
      </c>
      <c r="V29" t="s">
        <v>120</v>
      </c>
      <c r="W29" t="s">
        <v>116</v>
      </c>
      <c r="X29" t="s">
        <v>117</v>
      </c>
      <c r="Y29" t="s">
        <v>119</v>
      </c>
      <c r="Z29" t="s">
        <v>119</v>
      </c>
      <c r="AA29" t="s">
        <v>216</v>
      </c>
      <c r="AB29" t="s">
        <v>170</v>
      </c>
      <c r="AC29" t="s">
        <v>127</v>
      </c>
      <c r="AD29" t="s">
        <v>136</v>
      </c>
      <c r="AE29" t="s">
        <v>171</v>
      </c>
      <c r="AF29" t="s">
        <v>130</v>
      </c>
      <c r="AG29" t="s">
        <v>131</v>
      </c>
      <c r="AH29" t="s">
        <v>132</v>
      </c>
      <c r="AI29" t="s">
        <v>133</v>
      </c>
      <c r="AJ29" t="s">
        <v>134</v>
      </c>
      <c r="AK29" t="s">
        <v>128</v>
      </c>
      <c r="AL29" t="s">
        <v>133</v>
      </c>
      <c r="AM29" t="s">
        <v>133</v>
      </c>
      <c r="AN29" t="s">
        <v>133</v>
      </c>
      <c r="AO29" t="s">
        <v>133</v>
      </c>
      <c r="AP29" t="s">
        <v>136</v>
      </c>
      <c r="AQ29" t="s">
        <v>127</v>
      </c>
      <c r="AR29" t="s">
        <v>136</v>
      </c>
      <c r="AS29" t="s">
        <v>171</v>
      </c>
      <c r="AT29" t="s">
        <v>130</v>
      </c>
      <c r="AU29" t="s">
        <v>193</v>
      </c>
      <c r="AV29" t="s">
        <v>132</v>
      </c>
      <c r="AW29" t="s">
        <v>136</v>
      </c>
      <c r="AX29" t="s">
        <v>127</v>
      </c>
      <c r="AY29" t="s">
        <v>136</v>
      </c>
      <c r="AZ29" t="s">
        <v>171</v>
      </c>
      <c r="BA29" t="s">
        <v>130</v>
      </c>
      <c r="BB29" t="s">
        <v>193</v>
      </c>
      <c r="BC29" t="s">
        <v>132</v>
      </c>
      <c r="BD29" t="s">
        <v>136</v>
      </c>
      <c r="BE29" t="s">
        <v>172</v>
      </c>
      <c r="BF29" t="s">
        <v>137</v>
      </c>
      <c r="BG29" t="s">
        <v>129</v>
      </c>
      <c r="BH29" t="s">
        <v>138</v>
      </c>
      <c r="BI29" t="s">
        <v>193</v>
      </c>
      <c r="BJ29" t="s">
        <v>135</v>
      </c>
      <c r="BK29" t="s">
        <v>135</v>
      </c>
      <c r="BL29" t="s">
        <v>132</v>
      </c>
      <c r="BM29" t="s">
        <v>135</v>
      </c>
      <c r="BN29" t="s">
        <v>135</v>
      </c>
      <c r="BO29" t="s">
        <v>132</v>
      </c>
      <c r="BP29" t="s">
        <v>139</v>
      </c>
      <c r="BT29" t="s">
        <v>90</v>
      </c>
      <c r="BY29" t="s">
        <v>352</v>
      </c>
      <c r="BZ29" t="s">
        <v>217</v>
      </c>
      <c r="CA29" t="s">
        <v>217</v>
      </c>
      <c r="CB29">
        <v>35</v>
      </c>
      <c r="CC29" t="s">
        <v>176</v>
      </c>
      <c r="CF29" t="s">
        <v>103</v>
      </c>
      <c r="CG29" t="s">
        <v>104</v>
      </c>
      <c r="CJ29" t="s">
        <v>217</v>
      </c>
      <c r="CK29" t="s">
        <v>178</v>
      </c>
      <c r="CM29" t="s">
        <v>247</v>
      </c>
      <c r="CO29">
        <v>5</v>
      </c>
      <c r="CP29" t="s">
        <v>288</v>
      </c>
      <c r="CR29" t="s">
        <v>181</v>
      </c>
      <c r="CS29" t="s">
        <v>151</v>
      </c>
      <c r="CT29" t="s">
        <v>156</v>
      </c>
      <c r="CV29" t="s">
        <v>152</v>
      </c>
      <c r="CW29" t="s">
        <v>232</v>
      </c>
      <c r="CY29" t="s">
        <v>151</v>
      </c>
      <c r="DA29" t="s">
        <v>156</v>
      </c>
      <c r="DB29" t="s">
        <v>157</v>
      </c>
      <c r="DD29" t="s">
        <v>156</v>
      </c>
      <c r="DE29" t="s">
        <v>93</v>
      </c>
      <c r="DF29" t="s">
        <v>217</v>
      </c>
      <c r="DG29" t="s">
        <v>156</v>
      </c>
      <c r="DH29" t="s">
        <v>160</v>
      </c>
    </row>
    <row r="30" spans="1:112" x14ac:dyDescent="0.3">
      <c r="A30" t="s">
        <v>353</v>
      </c>
      <c r="B30" t="s">
        <v>354</v>
      </c>
      <c r="C30" t="s">
        <v>116</v>
      </c>
      <c r="D30" t="s">
        <v>188</v>
      </c>
      <c r="E30" t="s">
        <v>119</v>
      </c>
      <c r="F30" t="s">
        <v>119</v>
      </c>
      <c r="G30" t="s">
        <v>215</v>
      </c>
      <c r="H30" t="s">
        <v>116</v>
      </c>
      <c r="I30" t="s">
        <v>188</v>
      </c>
      <c r="J30" t="s">
        <v>119</v>
      </c>
      <c r="K30" t="s">
        <v>119</v>
      </c>
      <c r="L30" t="s">
        <v>215</v>
      </c>
      <c r="M30" t="s">
        <v>116</v>
      </c>
      <c r="N30" t="s">
        <v>188</v>
      </c>
      <c r="O30" t="s">
        <v>119</v>
      </c>
      <c r="P30" t="s">
        <v>119</v>
      </c>
      <c r="Q30" t="s">
        <v>215</v>
      </c>
      <c r="R30" t="s">
        <v>116</v>
      </c>
      <c r="S30" t="s">
        <v>188</v>
      </c>
      <c r="T30" t="s">
        <v>119</v>
      </c>
      <c r="U30" t="s">
        <v>119</v>
      </c>
      <c r="V30" t="s">
        <v>215</v>
      </c>
      <c r="W30" t="s">
        <v>116</v>
      </c>
      <c r="AB30" t="s">
        <v>126</v>
      </c>
      <c r="AC30" t="s">
        <v>167</v>
      </c>
      <c r="AD30" t="s">
        <v>136</v>
      </c>
      <c r="AE30" t="s">
        <v>129</v>
      </c>
      <c r="AF30" t="s">
        <v>191</v>
      </c>
      <c r="AG30" t="s">
        <v>168</v>
      </c>
      <c r="AH30" t="s">
        <v>132</v>
      </c>
      <c r="AI30" t="s">
        <v>126</v>
      </c>
      <c r="AJ30" t="s">
        <v>167</v>
      </c>
      <c r="AK30" t="s">
        <v>136</v>
      </c>
      <c r="AL30" t="s">
        <v>129</v>
      </c>
      <c r="AM30" t="s">
        <v>191</v>
      </c>
      <c r="AN30" t="s">
        <v>168</v>
      </c>
      <c r="AO30" t="s">
        <v>132</v>
      </c>
      <c r="AP30" t="s">
        <v>126</v>
      </c>
      <c r="AQ30" t="s">
        <v>167</v>
      </c>
      <c r="AR30" t="s">
        <v>136</v>
      </c>
      <c r="AS30" t="s">
        <v>129</v>
      </c>
      <c r="AT30" t="s">
        <v>191</v>
      </c>
      <c r="AU30" t="s">
        <v>168</v>
      </c>
      <c r="AV30" t="s">
        <v>132</v>
      </c>
      <c r="AW30" t="s">
        <v>126</v>
      </c>
      <c r="AX30" t="s">
        <v>167</v>
      </c>
      <c r="AY30" t="s">
        <v>136</v>
      </c>
      <c r="AZ30" t="s">
        <v>129</v>
      </c>
      <c r="BA30" t="s">
        <v>191</v>
      </c>
      <c r="BB30" t="s">
        <v>168</v>
      </c>
      <c r="BC30" t="s">
        <v>132</v>
      </c>
      <c r="BK30" t="s">
        <v>139</v>
      </c>
      <c r="BL30" t="s">
        <v>139</v>
      </c>
      <c r="BM30" t="s">
        <v>139</v>
      </c>
      <c r="BN30" t="s">
        <v>139</v>
      </c>
      <c r="BO30" t="s">
        <v>139</v>
      </c>
      <c r="BP30" t="s">
        <v>139</v>
      </c>
      <c r="BW30" t="s">
        <v>95</v>
      </c>
      <c r="BY30" t="s">
        <v>355</v>
      </c>
      <c r="BZ30" t="s">
        <v>355</v>
      </c>
      <c r="CA30" t="s">
        <v>355</v>
      </c>
      <c r="CB30">
        <v>130</v>
      </c>
      <c r="CC30" t="s">
        <v>143</v>
      </c>
      <c r="CE30" t="s">
        <v>102</v>
      </c>
      <c r="CF30" t="s">
        <v>103</v>
      </c>
      <c r="CH30" t="s">
        <v>105</v>
      </c>
      <c r="CJ30" t="s">
        <v>356</v>
      </c>
      <c r="CK30" t="s">
        <v>107</v>
      </c>
      <c r="CL30" t="s">
        <v>357</v>
      </c>
      <c r="CM30" t="s">
        <v>358</v>
      </c>
      <c r="CO30">
        <v>9</v>
      </c>
      <c r="CP30" t="s">
        <v>288</v>
      </c>
      <c r="CR30" t="s">
        <v>181</v>
      </c>
      <c r="CS30" t="s">
        <v>151</v>
      </c>
      <c r="CT30" t="s">
        <v>151</v>
      </c>
      <c r="CV30" t="s">
        <v>152</v>
      </c>
      <c r="CW30" t="s">
        <v>200</v>
      </c>
      <c r="CY30" t="s">
        <v>151</v>
      </c>
      <c r="DA30" t="s">
        <v>156</v>
      </c>
      <c r="DB30" t="s">
        <v>151</v>
      </c>
      <c r="DD30" t="s">
        <v>156</v>
      </c>
      <c r="DE30" t="s">
        <v>93</v>
      </c>
      <c r="DF30" t="s">
        <v>359</v>
      </c>
      <c r="DG30" t="s">
        <v>156</v>
      </c>
      <c r="DH30" t="s">
        <v>160</v>
      </c>
    </row>
    <row r="31" spans="1:112" x14ac:dyDescent="0.3">
      <c r="A31" t="s">
        <v>360</v>
      </c>
      <c r="B31" t="s">
        <v>361</v>
      </c>
      <c r="C31" t="s">
        <v>116</v>
      </c>
      <c r="D31" t="s">
        <v>124</v>
      </c>
      <c r="E31" t="s">
        <v>119</v>
      </c>
      <c r="F31" t="s">
        <v>239</v>
      </c>
      <c r="G31" t="s">
        <v>125</v>
      </c>
      <c r="H31" t="s">
        <v>116</v>
      </c>
      <c r="I31" t="s">
        <v>124</v>
      </c>
      <c r="J31" t="s">
        <v>119</v>
      </c>
      <c r="K31" t="s">
        <v>239</v>
      </c>
      <c r="L31" t="s">
        <v>125</v>
      </c>
      <c r="M31" t="s">
        <v>116</v>
      </c>
      <c r="N31" t="s">
        <v>124</v>
      </c>
      <c r="O31" t="s">
        <v>119</v>
      </c>
      <c r="P31" t="s">
        <v>239</v>
      </c>
      <c r="Q31" t="s">
        <v>125</v>
      </c>
      <c r="R31" t="s">
        <v>116</v>
      </c>
      <c r="S31" t="s">
        <v>188</v>
      </c>
      <c r="T31" t="s">
        <v>119</v>
      </c>
      <c r="U31" t="s">
        <v>119</v>
      </c>
      <c r="V31" t="s">
        <v>215</v>
      </c>
      <c r="W31" t="s">
        <v>116</v>
      </c>
      <c r="X31" t="s">
        <v>124</v>
      </c>
      <c r="Y31" t="s">
        <v>119</v>
      </c>
      <c r="Z31" t="s">
        <v>119</v>
      </c>
      <c r="AA31" t="s">
        <v>216</v>
      </c>
      <c r="AB31" t="s">
        <v>126</v>
      </c>
      <c r="AC31" t="s">
        <v>189</v>
      </c>
      <c r="AD31" t="s">
        <v>128</v>
      </c>
      <c r="AE31" t="s">
        <v>171</v>
      </c>
      <c r="AF31" t="s">
        <v>130</v>
      </c>
      <c r="AG31" t="s">
        <v>193</v>
      </c>
      <c r="AH31" t="s">
        <v>132</v>
      </c>
      <c r="AI31" t="s">
        <v>126</v>
      </c>
      <c r="AJ31" t="s">
        <v>189</v>
      </c>
      <c r="AK31" t="s">
        <v>128</v>
      </c>
      <c r="AL31" t="s">
        <v>171</v>
      </c>
      <c r="AM31" t="s">
        <v>130</v>
      </c>
      <c r="AN31" t="s">
        <v>193</v>
      </c>
      <c r="AO31" t="s">
        <v>132</v>
      </c>
      <c r="AP31" t="s">
        <v>126</v>
      </c>
      <c r="AQ31" t="s">
        <v>189</v>
      </c>
      <c r="AR31" t="s">
        <v>128</v>
      </c>
      <c r="AS31" t="s">
        <v>171</v>
      </c>
      <c r="AT31" t="s">
        <v>130</v>
      </c>
      <c r="AU31" t="s">
        <v>193</v>
      </c>
      <c r="AV31" t="s">
        <v>132</v>
      </c>
      <c r="AW31" t="s">
        <v>170</v>
      </c>
      <c r="AX31" t="s">
        <v>189</v>
      </c>
      <c r="AY31" t="s">
        <v>128</v>
      </c>
      <c r="AZ31" t="s">
        <v>171</v>
      </c>
      <c r="BA31" t="s">
        <v>130</v>
      </c>
      <c r="BB31" t="s">
        <v>193</v>
      </c>
      <c r="BC31" t="s">
        <v>132</v>
      </c>
      <c r="BD31" t="s">
        <v>136</v>
      </c>
      <c r="BE31" t="s">
        <v>127</v>
      </c>
      <c r="BF31" t="s">
        <v>137</v>
      </c>
      <c r="BG31" t="s">
        <v>171</v>
      </c>
      <c r="BH31" t="s">
        <v>138</v>
      </c>
      <c r="BI31" t="s">
        <v>193</v>
      </c>
      <c r="BJ31" t="s">
        <v>135</v>
      </c>
      <c r="BK31" t="s">
        <v>132</v>
      </c>
      <c r="BL31" t="s">
        <v>132</v>
      </c>
      <c r="BM31" t="s">
        <v>132</v>
      </c>
      <c r="BN31" t="s">
        <v>132</v>
      </c>
      <c r="BO31" t="s">
        <v>132</v>
      </c>
      <c r="BP31" t="s">
        <v>132</v>
      </c>
      <c r="BR31" t="s">
        <v>88</v>
      </c>
      <c r="BY31" t="s">
        <v>362</v>
      </c>
      <c r="BZ31" t="s">
        <v>363</v>
      </c>
      <c r="CA31" t="s">
        <v>364</v>
      </c>
      <c r="CB31">
        <v>80</v>
      </c>
      <c r="CC31" t="s">
        <v>143</v>
      </c>
      <c r="CE31" t="s">
        <v>102</v>
      </c>
      <c r="CF31" t="s">
        <v>103</v>
      </c>
      <c r="CG31" t="s">
        <v>104</v>
      </c>
      <c r="CJ31" t="s">
        <v>365</v>
      </c>
      <c r="CK31" t="s">
        <v>107</v>
      </c>
      <c r="CL31" t="s">
        <v>366</v>
      </c>
      <c r="CM31" t="s">
        <v>247</v>
      </c>
      <c r="CO31">
        <v>9</v>
      </c>
      <c r="CP31" t="s">
        <v>109</v>
      </c>
      <c r="CQ31" t="s">
        <v>367</v>
      </c>
      <c r="CR31" t="s">
        <v>181</v>
      </c>
      <c r="CS31" t="s">
        <v>151</v>
      </c>
      <c r="CT31" t="s">
        <v>151</v>
      </c>
      <c r="CV31" t="s">
        <v>368</v>
      </c>
      <c r="CW31" t="s">
        <v>153</v>
      </c>
      <c r="CY31" t="s">
        <v>151</v>
      </c>
      <c r="DA31" t="s">
        <v>233</v>
      </c>
      <c r="DB31" t="s">
        <v>157</v>
      </c>
      <c r="DD31" t="s">
        <v>156</v>
      </c>
      <c r="DE31" t="s">
        <v>93</v>
      </c>
      <c r="DF31" t="s">
        <v>369</v>
      </c>
      <c r="DG31" t="s">
        <v>151</v>
      </c>
      <c r="DH31" t="s">
        <v>204</v>
      </c>
    </row>
    <row r="32" spans="1:112" x14ac:dyDescent="0.3">
      <c r="A32" t="s">
        <v>370</v>
      </c>
      <c r="B32" t="s">
        <v>370</v>
      </c>
      <c r="C32" t="s">
        <v>116</v>
      </c>
      <c r="D32" t="s">
        <v>117</v>
      </c>
      <c r="E32" t="s">
        <v>118</v>
      </c>
      <c r="F32" t="s">
        <v>165</v>
      </c>
      <c r="G32" t="s">
        <v>120</v>
      </c>
      <c r="H32" t="s">
        <v>275</v>
      </c>
      <c r="I32" t="s">
        <v>139</v>
      </c>
      <c r="J32" t="s">
        <v>165</v>
      </c>
      <c r="K32" t="s">
        <v>165</v>
      </c>
      <c r="L32" t="s">
        <v>166</v>
      </c>
      <c r="M32" t="s">
        <v>116</v>
      </c>
      <c r="N32" t="s">
        <v>124</v>
      </c>
      <c r="O32" t="s">
        <v>122</v>
      </c>
      <c r="P32" t="s">
        <v>165</v>
      </c>
      <c r="Q32" t="s">
        <v>216</v>
      </c>
      <c r="R32" t="s">
        <v>123</v>
      </c>
      <c r="S32" t="s">
        <v>124</v>
      </c>
      <c r="T32" t="s">
        <v>165</v>
      </c>
      <c r="U32" t="s">
        <v>118</v>
      </c>
      <c r="V32" t="s">
        <v>120</v>
      </c>
      <c r="W32" t="s">
        <v>275</v>
      </c>
      <c r="X32" t="s">
        <v>124</v>
      </c>
      <c r="Y32" t="s">
        <v>165</v>
      </c>
      <c r="Z32" t="s">
        <v>118</v>
      </c>
      <c r="AA32" t="s">
        <v>216</v>
      </c>
      <c r="AB32" t="s">
        <v>136</v>
      </c>
      <c r="AC32" t="s">
        <v>167</v>
      </c>
      <c r="AD32" t="s">
        <v>136</v>
      </c>
      <c r="AE32" t="s">
        <v>190</v>
      </c>
      <c r="AF32" t="s">
        <v>192</v>
      </c>
      <c r="AG32" t="s">
        <v>168</v>
      </c>
      <c r="AH32" t="s">
        <v>132</v>
      </c>
      <c r="AI32" t="s">
        <v>170</v>
      </c>
      <c r="AJ32" t="s">
        <v>127</v>
      </c>
      <c r="AK32" t="s">
        <v>128</v>
      </c>
      <c r="AL32" t="s">
        <v>190</v>
      </c>
      <c r="AM32" t="s">
        <v>192</v>
      </c>
      <c r="AN32" t="s">
        <v>168</v>
      </c>
      <c r="AO32" t="s">
        <v>132</v>
      </c>
      <c r="AP32" t="s">
        <v>170</v>
      </c>
      <c r="AQ32" t="s">
        <v>127</v>
      </c>
      <c r="AR32" t="s">
        <v>121</v>
      </c>
      <c r="AS32" t="s">
        <v>171</v>
      </c>
      <c r="AT32" t="s">
        <v>191</v>
      </c>
      <c r="AU32" t="s">
        <v>131</v>
      </c>
      <c r="AV32" t="s">
        <v>169</v>
      </c>
      <c r="AW32" t="s">
        <v>170</v>
      </c>
      <c r="AX32" t="s">
        <v>167</v>
      </c>
      <c r="AY32" t="s">
        <v>136</v>
      </c>
      <c r="AZ32" t="s">
        <v>171</v>
      </c>
      <c r="BA32" t="s">
        <v>191</v>
      </c>
      <c r="BB32" t="s">
        <v>131</v>
      </c>
      <c r="BC32" t="s">
        <v>132</v>
      </c>
      <c r="BD32" t="s">
        <v>126</v>
      </c>
      <c r="BE32" t="s">
        <v>127</v>
      </c>
      <c r="BF32" t="s">
        <v>128</v>
      </c>
      <c r="BG32" t="s">
        <v>171</v>
      </c>
      <c r="BH32" t="s">
        <v>130</v>
      </c>
      <c r="BI32" t="s">
        <v>168</v>
      </c>
      <c r="BJ32" t="s">
        <v>132</v>
      </c>
      <c r="BK32" t="s">
        <v>140</v>
      </c>
      <c r="BL32" t="s">
        <v>135</v>
      </c>
      <c r="BM32" t="s">
        <v>132</v>
      </c>
      <c r="BN32" t="s">
        <v>132</v>
      </c>
      <c r="BO32" t="s">
        <v>139</v>
      </c>
      <c r="BP32" t="s">
        <v>135</v>
      </c>
      <c r="BQ32" t="s">
        <v>371</v>
      </c>
      <c r="BS32" t="s">
        <v>89</v>
      </c>
      <c r="BT32" t="s">
        <v>90</v>
      </c>
      <c r="BY32" t="s">
        <v>372</v>
      </c>
      <c r="BZ32">
        <v>45</v>
      </c>
      <c r="CA32">
        <v>56</v>
      </c>
      <c r="CB32">
        <v>5</v>
      </c>
      <c r="CC32" t="s">
        <v>256</v>
      </c>
      <c r="CE32" t="s">
        <v>102</v>
      </c>
      <c r="CJ32" t="s">
        <v>373</v>
      </c>
      <c r="CK32" t="s">
        <v>198</v>
      </c>
      <c r="CM32" t="s">
        <v>228</v>
      </c>
      <c r="CO32">
        <v>6</v>
      </c>
      <c r="CP32" t="s">
        <v>374</v>
      </c>
      <c r="CR32" t="s">
        <v>150</v>
      </c>
      <c r="CS32" t="s">
        <v>151</v>
      </c>
      <c r="CT32" t="s">
        <v>230</v>
      </c>
      <c r="CV32" t="s">
        <v>219</v>
      </c>
      <c r="CW32" t="s">
        <v>232</v>
      </c>
      <c r="CY32" t="s">
        <v>151</v>
      </c>
      <c r="DA32" t="s">
        <v>233</v>
      </c>
      <c r="DB32" t="s">
        <v>157</v>
      </c>
      <c r="DD32" t="s">
        <v>151</v>
      </c>
      <c r="DE32" t="s">
        <v>375</v>
      </c>
      <c r="DG32" t="s">
        <v>156</v>
      </c>
      <c r="DH32" t="s">
        <v>160</v>
      </c>
    </row>
    <row r="33" spans="1:112" x14ac:dyDescent="0.3">
      <c r="A33" t="s">
        <v>376</v>
      </c>
      <c r="B33" t="s">
        <v>377</v>
      </c>
      <c r="C33" t="s">
        <v>123</v>
      </c>
      <c r="D33" t="s">
        <v>124</v>
      </c>
      <c r="E33" t="s">
        <v>118</v>
      </c>
      <c r="F33" t="s">
        <v>119</v>
      </c>
      <c r="G33" t="s">
        <v>166</v>
      </c>
      <c r="H33" t="s">
        <v>121</v>
      </c>
      <c r="I33" t="s">
        <v>122</v>
      </c>
      <c r="J33" t="s">
        <v>122</v>
      </c>
      <c r="K33" t="s">
        <v>122</v>
      </c>
      <c r="L33" t="s">
        <v>122</v>
      </c>
      <c r="M33" t="s">
        <v>123</v>
      </c>
      <c r="N33" t="s">
        <v>124</v>
      </c>
      <c r="O33" t="s">
        <v>118</v>
      </c>
      <c r="P33" t="s">
        <v>118</v>
      </c>
      <c r="Q33" t="s">
        <v>166</v>
      </c>
      <c r="R33" t="s">
        <v>123</v>
      </c>
      <c r="S33" t="s">
        <v>124</v>
      </c>
      <c r="T33" t="s">
        <v>118</v>
      </c>
      <c r="U33" t="s">
        <v>119</v>
      </c>
      <c r="V33" t="s">
        <v>120</v>
      </c>
      <c r="W33" t="s">
        <v>123</v>
      </c>
      <c r="X33" t="s">
        <v>124</v>
      </c>
      <c r="Y33" t="s">
        <v>119</v>
      </c>
      <c r="Z33" t="s">
        <v>239</v>
      </c>
      <c r="AA33" t="s">
        <v>265</v>
      </c>
      <c r="AB33" t="s">
        <v>170</v>
      </c>
      <c r="AC33" t="s">
        <v>167</v>
      </c>
      <c r="AD33" t="s">
        <v>136</v>
      </c>
      <c r="AE33" t="s">
        <v>129</v>
      </c>
      <c r="AF33" t="s">
        <v>130</v>
      </c>
      <c r="AG33" t="s">
        <v>131</v>
      </c>
      <c r="AH33" t="s">
        <v>132</v>
      </c>
      <c r="AI33" t="s">
        <v>133</v>
      </c>
      <c r="AJ33" t="s">
        <v>134</v>
      </c>
      <c r="AK33" t="s">
        <v>121</v>
      </c>
      <c r="AL33" t="s">
        <v>133</v>
      </c>
      <c r="AM33" t="s">
        <v>133</v>
      </c>
      <c r="AN33" t="s">
        <v>133</v>
      </c>
      <c r="AO33" t="s">
        <v>133</v>
      </c>
      <c r="AP33" t="s">
        <v>170</v>
      </c>
      <c r="AQ33" t="s">
        <v>167</v>
      </c>
      <c r="AR33" t="s">
        <v>136</v>
      </c>
      <c r="AS33" t="s">
        <v>129</v>
      </c>
      <c r="AT33" t="s">
        <v>130</v>
      </c>
      <c r="AU33" t="s">
        <v>131</v>
      </c>
      <c r="AV33" t="s">
        <v>132</v>
      </c>
      <c r="AW33" t="s">
        <v>170</v>
      </c>
      <c r="AX33" t="s">
        <v>167</v>
      </c>
      <c r="AY33" t="s">
        <v>136</v>
      </c>
      <c r="AZ33" t="s">
        <v>129</v>
      </c>
      <c r="BA33" t="s">
        <v>130</v>
      </c>
      <c r="BB33" t="s">
        <v>131</v>
      </c>
      <c r="BC33" t="s">
        <v>132</v>
      </c>
      <c r="BD33" t="s">
        <v>136</v>
      </c>
      <c r="BE33" t="s">
        <v>167</v>
      </c>
      <c r="BF33" t="s">
        <v>137</v>
      </c>
      <c r="BG33" t="s">
        <v>129</v>
      </c>
      <c r="BH33" t="s">
        <v>192</v>
      </c>
      <c r="BI33" t="s">
        <v>131</v>
      </c>
      <c r="BJ33" t="s">
        <v>132</v>
      </c>
      <c r="BK33" t="s">
        <v>139</v>
      </c>
      <c r="BL33" t="s">
        <v>132</v>
      </c>
      <c r="BM33" t="s">
        <v>132</v>
      </c>
      <c r="BN33" t="s">
        <v>139</v>
      </c>
      <c r="BO33" t="s">
        <v>132</v>
      </c>
      <c r="BP33" t="s">
        <v>139</v>
      </c>
      <c r="BS33" t="s">
        <v>89</v>
      </c>
      <c r="BV33" t="s">
        <v>92</v>
      </c>
      <c r="BY33" t="s">
        <v>378</v>
      </c>
      <c r="CB33">
        <v>10</v>
      </c>
      <c r="CC33" t="s">
        <v>143</v>
      </c>
      <c r="CE33" t="s">
        <v>102</v>
      </c>
      <c r="CK33" t="s">
        <v>146</v>
      </c>
      <c r="CM33" t="s">
        <v>247</v>
      </c>
      <c r="CO33">
        <v>5</v>
      </c>
      <c r="CP33" t="s">
        <v>109</v>
      </c>
      <c r="CQ33" t="s">
        <v>379</v>
      </c>
      <c r="CR33" t="s">
        <v>181</v>
      </c>
      <c r="CS33" t="s">
        <v>151</v>
      </c>
      <c r="CT33" t="s">
        <v>151</v>
      </c>
      <c r="CV33" t="s">
        <v>152</v>
      </c>
      <c r="CW33" t="s">
        <v>153</v>
      </c>
      <c r="CY33" t="s">
        <v>151</v>
      </c>
      <c r="DA33" t="s">
        <v>211</v>
      </c>
      <c r="DB33" t="s">
        <v>151</v>
      </c>
      <c r="DD33" t="s">
        <v>156</v>
      </c>
      <c r="DE33" t="s">
        <v>93</v>
      </c>
      <c r="DF33" t="s">
        <v>221</v>
      </c>
      <c r="DG33" t="s">
        <v>151</v>
      </c>
      <c r="DH33" t="s">
        <v>204</v>
      </c>
    </row>
    <row r="34" spans="1:112" x14ac:dyDescent="0.3">
      <c r="A34" t="s">
        <v>380</v>
      </c>
      <c r="B34" t="s">
        <v>381</v>
      </c>
      <c r="C34" t="s">
        <v>116</v>
      </c>
      <c r="D34" t="s">
        <v>117</v>
      </c>
      <c r="E34" t="s">
        <v>118</v>
      </c>
      <c r="F34" t="s">
        <v>119</v>
      </c>
      <c r="G34" t="s">
        <v>215</v>
      </c>
      <c r="H34" t="s">
        <v>121</v>
      </c>
      <c r="I34" t="s">
        <v>122</v>
      </c>
      <c r="J34" t="s">
        <v>122</v>
      </c>
      <c r="K34" t="s">
        <v>122</v>
      </c>
      <c r="L34" t="s">
        <v>122</v>
      </c>
      <c r="M34" t="s">
        <v>116</v>
      </c>
      <c r="N34" t="s">
        <v>117</v>
      </c>
      <c r="O34" t="s">
        <v>118</v>
      </c>
      <c r="P34" t="s">
        <v>119</v>
      </c>
      <c r="Q34" t="s">
        <v>216</v>
      </c>
      <c r="R34" t="s">
        <v>116</v>
      </c>
      <c r="S34" t="s">
        <v>117</v>
      </c>
      <c r="T34" t="s">
        <v>119</v>
      </c>
      <c r="U34" t="s">
        <v>119</v>
      </c>
      <c r="V34" t="s">
        <v>215</v>
      </c>
      <c r="W34" t="s">
        <v>116</v>
      </c>
      <c r="X34" t="s">
        <v>117</v>
      </c>
      <c r="Y34" t="s">
        <v>119</v>
      </c>
      <c r="Z34" t="s">
        <v>119</v>
      </c>
      <c r="AA34" t="s">
        <v>215</v>
      </c>
      <c r="AB34" t="s">
        <v>126</v>
      </c>
      <c r="AC34" t="s">
        <v>127</v>
      </c>
      <c r="AD34" t="s">
        <v>136</v>
      </c>
      <c r="AE34" t="s">
        <v>171</v>
      </c>
      <c r="AF34" t="s">
        <v>130</v>
      </c>
      <c r="AG34" t="s">
        <v>131</v>
      </c>
      <c r="AH34" t="s">
        <v>132</v>
      </c>
      <c r="AI34" t="s">
        <v>133</v>
      </c>
      <c r="AJ34" t="s">
        <v>134</v>
      </c>
      <c r="AK34" t="s">
        <v>121</v>
      </c>
      <c r="AL34" t="s">
        <v>133</v>
      </c>
      <c r="AM34" t="s">
        <v>133</v>
      </c>
      <c r="AN34" t="s">
        <v>133</v>
      </c>
      <c r="AO34" t="s">
        <v>133</v>
      </c>
      <c r="AP34" t="s">
        <v>126</v>
      </c>
      <c r="AQ34" t="s">
        <v>127</v>
      </c>
      <c r="AR34" t="s">
        <v>136</v>
      </c>
      <c r="AS34" t="s">
        <v>171</v>
      </c>
      <c r="AT34" t="s">
        <v>130</v>
      </c>
      <c r="AU34" t="s">
        <v>131</v>
      </c>
      <c r="AV34" t="s">
        <v>132</v>
      </c>
      <c r="AW34" t="s">
        <v>170</v>
      </c>
      <c r="AX34" t="s">
        <v>167</v>
      </c>
      <c r="AY34" t="s">
        <v>137</v>
      </c>
      <c r="AZ34" t="s">
        <v>129</v>
      </c>
      <c r="BA34" t="s">
        <v>130</v>
      </c>
      <c r="BB34" t="s">
        <v>131</v>
      </c>
      <c r="BC34" t="s">
        <v>132</v>
      </c>
      <c r="BD34" t="s">
        <v>136</v>
      </c>
      <c r="BE34" t="s">
        <v>167</v>
      </c>
      <c r="BF34" t="s">
        <v>137</v>
      </c>
      <c r="BG34" t="s">
        <v>129</v>
      </c>
      <c r="BH34" t="s">
        <v>192</v>
      </c>
      <c r="BI34" t="s">
        <v>131</v>
      </c>
      <c r="BJ34" t="s">
        <v>132</v>
      </c>
      <c r="BK34" t="s">
        <v>132</v>
      </c>
      <c r="BL34" t="s">
        <v>132</v>
      </c>
      <c r="BM34" t="s">
        <v>132</v>
      </c>
      <c r="BN34" t="s">
        <v>132</v>
      </c>
      <c r="BO34" t="s">
        <v>132</v>
      </c>
      <c r="BP34" t="s">
        <v>132</v>
      </c>
      <c r="BQ34" t="s">
        <v>382</v>
      </c>
      <c r="BT34" t="s">
        <v>90</v>
      </c>
      <c r="BY34">
        <v>0</v>
      </c>
      <c r="BZ34">
        <v>0</v>
      </c>
      <c r="CA34">
        <v>0</v>
      </c>
      <c r="CB34">
        <v>0</v>
      </c>
      <c r="CC34" t="s">
        <v>244</v>
      </c>
      <c r="CF34" t="s">
        <v>103</v>
      </c>
      <c r="CH34" t="s">
        <v>105</v>
      </c>
      <c r="CJ34" t="s">
        <v>383</v>
      </c>
      <c r="CK34" t="s">
        <v>198</v>
      </c>
      <c r="CM34" t="s">
        <v>147</v>
      </c>
      <c r="CN34" t="s">
        <v>329</v>
      </c>
      <c r="CO34">
        <v>6</v>
      </c>
      <c r="CP34" t="s">
        <v>109</v>
      </c>
      <c r="CQ34" t="s">
        <v>384</v>
      </c>
      <c r="CR34" t="s">
        <v>181</v>
      </c>
      <c r="CS34" t="s">
        <v>151</v>
      </c>
      <c r="CT34" t="s">
        <v>151</v>
      </c>
      <c r="CV34" t="s">
        <v>368</v>
      </c>
      <c r="CW34" t="s">
        <v>153</v>
      </c>
      <c r="CY34" t="s">
        <v>154</v>
      </c>
      <c r="CZ34" t="s">
        <v>385</v>
      </c>
      <c r="DA34" t="s">
        <v>156</v>
      </c>
      <c r="DB34" t="s">
        <v>157</v>
      </c>
      <c r="DC34" t="s">
        <v>386</v>
      </c>
      <c r="DD34" t="s">
        <v>156</v>
      </c>
      <c r="DE34" t="s">
        <v>93</v>
      </c>
      <c r="DF34" t="s">
        <v>387</v>
      </c>
      <c r="DG34" t="s">
        <v>156</v>
      </c>
      <c r="DH34" t="s">
        <v>160</v>
      </c>
    </row>
    <row r="35" spans="1:112" x14ac:dyDescent="0.3">
      <c r="A35" t="s">
        <v>388</v>
      </c>
      <c r="B35" t="s">
        <v>389</v>
      </c>
      <c r="C35" t="s">
        <v>275</v>
      </c>
      <c r="D35" t="s">
        <v>124</v>
      </c>
      <c r="E35" t="s">
        <v>118</v>
      </c>
      <c r="F35" t="s">
        <v>119</v>
      </c>
      <c r="G35" t="s">
        <v>166</v>
      </c>
      <c r="H35" t="s">
        <v>121</v>
      </c>
      <c r="I35" t="s">
        <v>122</v>
      </c>
      <c r="J35" t="s">
        <v>122</v>
      </c>
      <c r="K35" t="s">
        <v>122</v>
      </c>
      <c r="L35" t="s">
        <v>122</v>
      </c>
      <c r="M35" t="s">
        <v>275</v>
      </c>
      <c r="N35" t="s">
        <v>124</v>
      </c>
      <c r="O35" t="s">
        <v>119</v>
      </c>
      <c r="P35" t="s">
        <v>119</v>
      </c>
      <c r="Q35" t="s">
        <v>166</v>
      </c>
      <c r="R35" t="s">
        <v>275</v>
      </c>
      <c r="S35" t="s">
        <v>124</v>
      </c>
      <c r="T35" t="s">
        <v>119</v>
      </c>
      <c r="U35" t="s">
        <v>119</v>
      </c>
      <c r="V35" t="s">
        <v>120</v>
      </c>
      <c r="W35" t="s">
        <v>123</v>
      </c>
      <c r="X35" t="s">
        <v>117</v>
      </c>
      <c r="Y35" t="s">
        <v>119</v>
      </c>
      <c r="Z35" t="s">
        <v>239</v>
      </c>
      <c r="AA35" t="s">
        <v>265</v>
      </c>
      <c r="AB35" t="s">
        <v>126</v>
      </c>
      <c r="AC35" t="s">
        <v>127</v>
      </c>
      <c r="AD35" t="s">
        <v>137</v>
      </c>
      <c r="AE35" t="s">
        <v>171</v>
      </c>
      <c r="AF35" t="s">
        <v>191</v>
      </c>
      <c r="AG35" t="s">
        <v>131</v>
      </c>
      <c r="AH35" t="s">
        <v>132</v>
      </c>
      <c r="AI35" t="s">
        <v>133</v>
      </c>
      <c r="AJ35" t="s">
        <v>134</v>
      </c>
      <c r="AK35" t="s">
        <v>121</v>
      </c>
      <c r="AL35" t="s">
        <v>133</v>
      </c>
      <c r="AM35" t="s">
        <v>133</v>
      </c>
      <c r="AN35" t="s">
        <v>133</v>
      </c>
      <c r="AO35" t="s">
        <v>133</v>
      </c>
      <c r="AP35" t="s">
        <v>126</v>
      </c>
      <c r="AQ35" t="s">
        <v>127</v>
      </c>
      <c r="AR35" t="s">
        <v>137</v>
      </c>
      <c r="AS35" t="s">
        <v>129</v>
      </c>
      <c r="AT35" t="s">
        <v>130</v>
      </c>
      <c r="AU35" t="s">
        <v>131</v>
      </c>
      <c r="AV35" t="s">
        <v>132</v>
      </c>
      <c r="AW35" t="s">
        <v>170</v>
      </c>
      <c r="AX35" t="s">
        <v>127</v>
      </c>
      <c r="AY35" t="s">
        <v>137</v>
      </c>
      <c r="AZ35" t="s">
        <v>129</v>
      </c>
      <c r="BA35" t="s">
        <v>130</v>
      </c>
      <c r="BB35" t="s">
        <v>131</v>
      </c>
      <c r="BC35" t="s">
        <v>132</v>
      </c>
      <c r="BD35" t="s">
        <v>136</v>
      </c>
      <c r="BE35" t="s">
        <v>167</v>
      </c>
      <c r="BF35" t="s">
        <v>137</v>
      </c>
      <c r="BG35" t="s">
        <v>129</v>
      </c>
      <c r="BH35" t="s">
        <v>192</v>
      </c>
      <c r="BI35" t="s">
        <v>131</v>
      </c>
      <c r="BJ35" t="s">
        <v>132</v>
      </c>
      <c r="BK35" t="s">
        <v>132</v>
      </c>
      <c r="BL35" t="s">
        <v>132</v>
      </c>
      <c r="BM35" t="s">
        <v>132</v>
      </c>
      <c r="BN35" t="s">
        <v>139</v>
      </c>
      <c r="BO35" t="s">
        <v>139</v>
      </c>
      <c r="BP35" t="s">
        <v>139</v>
      </c>
      <c r="BR35" t="s">
        <v>88</v>
      </c>
      <c r="BT35" t="s">
        <v>90</v>
      </c>
      <c r="BW35" t="s">
        <v>95</v>
      </c>
      <c r="BY35" t="s">
        <v>390</v>
      </c>
      <c r="BZ35" t="s">
        <v>391</v>
      </c>
      <c r="CA35" t="s">
        <v>392</v>
      </c>
      <c r="CB35">
        <v>3</v>
      </c>
      <c r="CC35" t="s">
        <v>143</v>
      </c>
      <c r="CD35" t="s">
        <v>101</v>
      </c>
      <c r="CE35" t="s">
        <v>102</v>
      </c>
      <c r="CF35" t="s">
        <v>103</v>
      </c>
      <c r="CG35" t="s">
        <v>104</v>
      </c>
      <c r="CH35" t="s">
        <v>105</v>
      </c>
      <c r="CJ35" t="s">
        <v>393</v>
      </c>
      <c r="CK35" t="s">
        <v>178</v>
      </c>
      <c r="CM35" t="s">
        <v>147</v>
      </c>
      <c r="CN35" t="s">
        <v>394</v>
      </c>
      <c r="CO35">
        <v>5</v>
      </c>
      <c r="CP35" t="s">
        <v>109</v>
      </c>
      <c r="CQ35" t="s">
        <v>395</v>
      </c>
      <c r="CR35" t="s">
        <v>181</v>
      </c>
      <c r="CS35" t="s">
        <v>151</v>
      </c>
      <c r="CT35" t="s">
        <v>230</v>
      </c>
      <c r="CU35" t="s">
        <v>396</v>
      </c>
      <c r="CV35" t="s">
        <v>152</v>
      </c>
      <c r="CW35" t="s">
        <v>153</v>
      </c>
      <c r="CY35" t="s">
        <v>322</v>
      </c>
      <c r="CZ35" t="s">
        <v>397</v>
      </c>
      <c r="DA35" t="s">
        <v>156</v>
      </c>
      <c r="DB35" t="s">
        <v>157</v>
      </c>
      <c r="DC35" t="s">
        <v>398</v>
      </c>
      <c r="DD35" t="s">
        <v>156</v>
      </c>
      <c r="DE35" t="s">
        <v>93</v>
      </c>
      <c r="DF35" t="s">
        <v>399</v>
      </c>
      <c r="DG35" t="s">
        <v>156</v>
      </c>
      <c r="DH35" t="s">
        <v>204</v>
      </c>
    </row>
    <row r="36" spans="1:112" x14ac:dyDescent="0.3">
      <c r="A36" t="s">
        <v>400</v>
      </c>
      <c r="B36" t="s">
        <v>401</v>
      </c>
    </row>
    <row r="37" spans="1:112" x14ac:dyDescent="0.3">
      <c r="A37" t="s">
        <v>402</v>
      </c>
      <c r="B37" t="s">
        <v>403</v>
      </c>
      <c r="C37" t="s">
        <v>116</v>
      </c>
      <c r="D37" t="s">
        <v>124</v>
      </c>
      <c r="E37" t="s">
        <v>118</v>
      </c>
      <c r="F37" t="s">
        <v>119</v>
      </c>
      <c r="G37" t="s">
        <v>216</v>
      </c>
      <c r="H37" t="s">
        <v>121</v>
      </c>
      <c r="I37" t="s">
        <v>122</v>
      </c>
      <c r="J37" t="s">
        <v>122</v>
      </c>
      <c r="K37" t="s">
        <v>122</v>
      </c>
      <c r="L37" t="s">
        <v>122</v>
      </c>
      <c r="M37" t="s">
        <v>116</v>
      </c>
      <c r="N37" t="s">
        <v>124</v>
      </c>
      <c r="O37" t="s">
        <v>118</v>
      </c>
      <c r="P37" t="s">
        <v>119</v>
      </c>
      <c r="Q37" t="s">
        <v>216</v>
      </c>
      <c r="R37" t="s">
        <v>116</v>
      </c>
      <c r="S37" t="s">
        <v>124</v>
      </c>
      <c r="T37" t="s">
        <v>119</v>
      </c>
      <c r="U37" t="s">
        <v>118</v>
      </c>
      <c r="V37" t="s">
        <v>215</v>
      </c>
      <c r="W37" t="s">
        <v>123</v>
      </c>
      <c r="X37" t="s">
        <v>124</v>
      </c>
      <c r="Y37" t="s">
        <v>118</v>
      </c>
      <c r="Z37" t="s">
        <v>119</v>
      </c>
      <c r="AA37" t="s">
        <v>215</v>
      </c>
      <c r="AB37" t="s">
        <v>126</v>
      </c>
      <c r="AC37" t="s">
        <v>172</v>
      </c>
      <c r="AD37" t="s">
        <v>128</v>
      </c>
      <c r="AE37" t="s">
        <v>129</v>
      </c>
      <c r="AF37" t="s">
        <v>130</v>
      </c>
      <c r="AG37" t="s">
        <v>168</v>
      </c>
      <c r="AH37" t="s">
        <v>132</v>
      </c>
      <c r="AI37" t="s">
        <v>133</v>
      </c>
      <c r="AJ37" t="s">
        <v>134</v>
      </c>
      <c r="AK37" t="s">
        <v>121</v>
      </c>
      <c r="AL37" t="s">
        <v>133</v>
      </c>
      <c r="AM37" t="s">
        <v>133</v>
      </c>
      <c r="AN37" t="s">
        <v>133</v>
      </c>
      <c r="AO37" t="s">
        <v>133</v>
      </c>
      <c r="AP37" t="s">
        <v>126</v>
      </c>
      <c r="AQ37" t="s">
        <v>172</v>
      </c>
      <c r="AR37" t="s">
        <v>128</v>
      </c>
      <c r="AS37" t="s">
        <v>129</v>
      </c>
      <c r="AT37" t="s">
        <v>130</v>
      </c>
      <c r="AU37" t="s">
        <v>168</v>
      </c>
      <c r="AV37" t="s">
        <v>132</v>
      </c>
      <c r="AW37" t="s">
        <v>126</v>
      </c>
      <c r="AX37" t="s">
        <v>172</v>
      </c>
      <c r="AY37" t="s">
        <v>128</v>
      </c>
      <c r="AZ37" t="s">
        <v>129</v>
      </c>
      <c r="BA37" t="s">
        <v>130</v>
      </c>
      <c r="BB37" t="s">
        <v>168</v>
      </c>
      <c r="BC37" t="s">
        <v>132</v>
      </c>
      <c r="BD37" t="s">
        <v>136</v>
      </c>
      <c r="BE37" t="s">
        <v>172</v>
      </c>
      <c r="BF37" t="s">
        <v>137</v>
      </c>
      <c r="BG37" t="s">
        <v>129</v>
      </c>
      <c r="BH37" t="s">
        <v>130</v>
      </c>
      <c r="BI37" t="s">
        <v>168</v>
      </c>
      <c r="BJ37" t="s">
        <v>132</v>
      </c>
      <c r="BK37" t="s">
        <v>132</v>
      </c>
      <c r="BL37" t="s">
        <v>132</v>
      </c>
      <c r="BM37" t="s">
        <v>132</v>
      </c>
      <c r="BN37" t="s">
        <v>132</v>
      </c>
      <c r="BO37" t="s">
        <v>135</v>
      </c>
      <c r="BP37" t="s">
        <v>135</v>
      </c>
      <c r="BQ37" t="s">
        <v>404</v>
      </c>
      <c r="BR37" t="s">
        <v>88</v>
      </c>
      <c r="BT37" t="s">
        <v>90</v>
      </c>
      <c r="BY37">
        <v>0</v>
      </c>
      <c r="BZ37">
        <v>0</v>
      </c>
      <c r="CA37">
        <v>0</v>
      </c>
      <c r="CB37">
        <v>7</v>
      </c>
      <c r="CC37" t="s">
        <v>143</v>
      </c>
      <c r="CG37" t="s">
        <v>104</v>
      </c>
      <c r="CJ37" t="s">
        <v>405</v>
      </c>
      <c r="CK37" t="s">
        <v>146</v>
      </c>
      <c r="CM37" t="s">
        <v>247</v>
      </c>
      <c r="CO37">
        <v>3</v>
      </c>
      <c r="CP37" t="s">
        <v>288</v>
      </c>
      <c r="CR37" t="s">
        <v>181</v>
      </c>
      <c r="CS37" t="s">
        <v>156</v>
      </c>
      <c r="CT37" t="s">
        <v>156</v>
      </c>
      <c r="CV37" t="s">
        <v>139</v>
      </c>
      <c r="CW37" t="s">
        <v>93</v>
      </c>
      <c r="CX37" t="s">
        <v>406</v>
      </c>
      <c r="CY37" t="s">
        <v>154</v>
      </c>
      <c r="CZ37" t="s">
        <v>407</v>
      </c>
      <c r="DA37" t="s">
        <v>156</v>
      </c>
      <c r="DB37" t="s">
        <v>157</v>
      </c>
      <c r="DC37" t="s">
        <v>408</v>
      </c>
      <c r="DD37" t="s">
        <v>156</v>
      </c>
      <c r="DE37" t="s">
        <v>93</v>
      </c>
      <c r="DF37" t="s">
        <v>409</v>
      </c>
      <c r="DG37" t="s">
        <v>156</v>
      </c>
      <c r="DH37" t="s">
        <v>204</v>
      </c>
    </row>
    <row r="38" spans="1:112" x14ac:dyDescent="0.3">
      <c r="A38" t="s">
        <v>410</v>
      </c>
      <c r="B38" t="s">
        <v>411</v>
      </c>
      <c r="C38" t="s">
        <v>116</v>
      </c>
      <c r="D38" t="s">
        <v>117</v>
      </c>
      <c r="E38" t="s">
        <v>122</v>
      </c>
      <c r="F38" t="s">
        <v>122</v>
      </c>
      <c r="G38" t="s">
        <v>122</v>
      </c>
      <c r="H38" t="s">
        <v>121</v>
      </c>
      <c r="I38" t="s">
        <v>122</v>
      </c>
      <c r="J38" t="s">
        <v>122</v>
      </c>
      <c r="K38" t="s">
        <v>122</v>
      </c>
      <c r="L38" t="s">
        <v>122</v>
      </c>
      <c r="M38" t="s">
        <v>116</v>
      </c>
      <c r="N38" t="s">
        <v>117</v>
      </c>
      <c r="O38" t="s">
        <v>122</v>
      </c>
      <c r="P38" t="s">
        <v>122</v>
      </c>
      <c r="Q38" t="s">
        <v>122</v>
      </c>
      <c r="R38" t="s">
        <v>116</v>
      </c>
      <c r="S38" t="s">
        <v>117</v>
      </c>
      <c r="T38" t="s">
        <v>119</v>
      </c>
      <c r="U38" t="s">
        <v>119</v>
      </c>
      <c r="V38" t="s">
        <v>215</v>
      </c>
      <c r="W38" t="s">
        <v>116</v>
      </c>
      <c r="X38" t="s">
        <v>117</v>
      </c>
      <c r="Y38" t="s">
        <v>119</v>
      </c>
      <c r="Z38" t="s">
        <v>119</v>
      </c>
      <c r="AA38" t="s">
        <v>215</v>
      </c>
      <c r="AB38" t="s">
        <v>126</v>
      </c>
      <c r="AC38" t="s">
        <v>127</v>
      </c>
      <c r="AD38" t="s">
        <v>136</v>
      </c>
      <c r="AE38" t="s">
        <v>129</v>
      </c>
      <c r="AF38" t="s">
        <v>130</v>
      </c>
      <c r="AG38" t="s">
        <v>168</v>
      </c>
      <c r="AH38" t="s">
        <v>132</v>
      </c>
      <c r="AI38" t="s">
        <v>133</v>
      </c>
      <c r="AJ38" t="s">
        <v>134</v>
      </c>
      <c r="AK38" t="s">
        <v>121</v>
      </c>
      <c r="AL38" t="s">
        <v>133</v>
      </c>
      <c r="AM38" t="s">
        <v>133</v>
      </c>
      <c r="AN38" t="s">
        <v>133</v>
      </c>
      <c r="AO38" t="s">
        <v>133</v>
      </c>
      <c r="AP38" t="s">
        <v>126</v>
      </c>
      <c r="AQ38" t="s">
        <v>127</v>
      </c>
      <c r="AR38" t="s">
        <v>128</v>
      </c>
      <c r="AS38" t="s">
        <v>129</v>
      </c>
      <c r="AT38" t="s">
        <v>130</v>
      </c>
      <c r="AU38" t="s">
        <v>168</v>
      </c>
      <c r="AV38" t="s">
        <v>132</v>
      </c>
      <c r="AW38" t="s">
        <v>170</v>
      </c>
      <c r="AX38" t="s">
        <v>167</v>
      </c>
      <c r="AY38" t="s">
        <v>136</v>
      </c>
      <c r="AZ38" t="s">
        <v>129</v>
      </c>
      <c r="BA38" t="s">
        <v>130</v>
      </c>
      <c r="BB38" t="s">
        <v>168</v>
      </c>
      <c r="BC38" t="s">
        <v>132</v>
      </c>
      <c r="BD38" t="s">
        <v>136</v>
      </c>
      <c r="BE38" t="s">
        <v>167</v>
      </c>
      <c r="BF38" t="s">
        <v>137</v>
      </c>
      <c r="BG38" t="s">
        <v>129</v>
      </c>
      <c r="BH38" t="s">
        <v>192</v>
      </c>
      <c r="BI38" t="s">
        <v>131</v>
      </c>
      <c r="BJ38" t="s">
        <v>132</v>
      </c>
      <c r="BK38" t="s">
        <v>140</v>
      </c>
      <c r="BL38" t="s">
        <v>139</v>
      </c>
      <c r="BM38" t="s">
        <v>139</v>
      </c>
      <c r="BN38" t="s">
        <v>139</v>
      </c>
      <c r="BO38" t="s">
        <v>132</v>
      </c>
      <c r="BP38" t="s">
        <v>132</v>
      </c>
      <c r="BQ38" t="s">
        <v>412</v>
      </c>
      <c r="BR38" t="s">
        <v>88</v>
      </c>
      <c r="BT38" t="s">
        <v>90</v>
      </c>
      <c r="BY38" t="s">
        <v>413</v>
      </c>
      <c r="BZ38" t="s">
        <v>414</v>
      </c>
      <c r="CA38" t="s">
        <v>415</v>
      </c>
      <c r="CB38">
        <v>9</v>
      </c>
      <c r="CC38" t="s">
        <v>244</v>
      </c>
      <c r="CD38" t="s">
        <v>101</v>
      </c>
      <c r="CE38" t="s">
        <v>102</v>
      </c>
      <c r="CF38" t="s">
        <v>103</v>
      </c>
      <c r="CG38" t="s">
        <v>104</v>
      </c>
      <c r="CH38" t="s">
        <v>105</v>
      </c>
      <c r="CJ38" t="s">
        <v>416</v>
      </c>
      <c r="CK38" t="s">
        <v>178</v>
      </c>
      <c r="CM38" t="s">
        <v>147</v>
      </c>
      <c r="CN38" t="s">
        <v>277</v>
      </c>
      <c r="CO38">
        <v>5</v>
      </c>
      <c r="CP38" t="s">
        <v>109</v>
      </c>
      <c r="CQ38" t="s">
        <v>417</v>
      </c>
      <c r="CR38" t="s">
        <v>181</v>
      </c>
      <c r="CS38" t="s">
        <v>151</v>
      </c>
      <c r="CT38" t="s">
        <v>151</v>
      </c>
      <c r="CV38" t="s">
        <v>152</v>
      </c>
      <c r="CW38" t="s">
        <v>153</v>
      </c>
      <c r="CY38" t="s">
        <v>154</v>
      </c>
      <c r="CZ38" t="s">
        <v>418</v>
      </c>
      <c r="DA38" t="s">
        <v>233</v>
      </c>
      <c r="DB38" t="s">
        <v>157</v>
      </c>
      <c r="DC38" t="s">
        <v>419</v>
      </c>
      <c r="DD38" t="s">
        <v>156</v>
      </c>
      <c r="DE38" t="s">
        <v>93</v>
      </c>
      <c r="DF38" t="s">
        <v>420</v>
      </c>
      <c r="DG38" t="s">
        <v>156</v>
      </c>
      <c r="DH38" t="s">
        <v>160</v>
      </c>
    </row>
    <row r="39" spans="1:112" x14ac:dyDescent="0.3">
      <c r="A39" t="s">
        <v>421</v>
      </c>
      <c r="B39" t="s">
        <v>422</v>
      </c>
      <c r="C39" t="s">
        <v>116</v>
      </c>
      <c r="D39" t="s">
        <v>117</v>
      </c>
      <c r="E39" t="s">
        <v>119</v>
      </c>
      <c r="F39" t="s">
        <v>165</v>
      </c>
      <c r="G39" t="s">
        <v>125</v>
      </c>
      <c r="H39" t="s">
        <v>116</v>
      </c>
      <c r="I39" t="s">
        <v>117</v>
      </c>
      <c r="J39" t="s">
        <v>119</v>
      </c>
      <c r="K39" t="s">
        <v>239</v>
      </c>
      <c r="L39" t="s">
        <v>125</v>
      </c>
      <c r="M39" t="s">
        <v>116</v>
      </c>
      <c r="N39" t="s">
        <v>117</v>
      </c>
      <c r="O39" t="s">
        <v>340</v>
      </c>
      <c r="P39" t="s">
        <v>165</v>
      </c>
      <c r="Q39" t="s">
        <v>166</v>
      </c>
      <c r="R39" t="s">
        <v>116</v>
      </c>
      <c r="S39" t="s">
        <v>117</v>
      </c>
      <c r="T39" t="s">
        <v>340</v>
      </c>
      <c r="U39" t="s">
        <v>165</v>
      </c>
      <c r="V39" t="s">
        <v>166</v>
      </c>
      <c r="W39" t="s">
        <v>116</v>
      </c>
      <c r="X39" t="s">
        <v>117</v>
      </c>
      <c r="Y39" t="s">
        <v>118</v>
      </c>
      <c r="Z39" t="s">
        <v>119</v>
      </c>
      <c r="AA39" t="s">
        <v>166</v>
      </c>
      <c r="AB39" t="s">
        <v>126</v>
      </c>
      <c r="AC39" t="s">
        <v>167</v>
      </c>
      <c r="AD39" t="s">
        <v>137</v>
      </c>
      <c r="AE39" t="s">
        <v>129</v>
      </c>
      <c r="AF39" t="s">
        <v>130</v>
      </c>
      <c r="AG39" t="s">
        <v>131</v>
      </c>
      <c r="AH39" t="s">
        <v>133</v>
      </c>
      <c r="AI39" t="s">
        <v>126</v>
      </c>
      <c r="AJ39" t="s">
        <v>167</v>
      </c>
      <c r="AK39" t="s">
        <v>137</v>
      </c>
      <c r="AL39" t="s">
        <v>129</v>
      </c>
      <c r="AM39" t="s">
        <v>130</v>
      </c>
      <c r="AN39" t="s">
        <v>131</v>
      </c>
      <c r="AO39" t="s">
        <v>133</v>
      </c>
      <c r="AP39" t="s">
        <v>126</v>
      </c>
      <c r="AQ39" t="s">
        <v>167</v>
      </c>
      <c r="AR39" t="s">
        <v>136</v>
      </c>
      <c r="AS39" t="s">
        <v>129</v>
      </c>
      <c r="AT39" t="s">
        <v>130</v>
      </c>
      <c r="AU39" t="s">
        <v>131</v>
      </c>
      <c r="AV39" t="s">
        <v>135</v>
      </c>
      <c r="AW39" t="s">
        <v>170</v>
      </c>
      <c r="AX39" t="s">
        <v>167</v>
      </c>
      <c r="AY39" t="s">
        <v>137</v>
      </c>
      <c r="AZ39" t="s">
        <v>129</v>
      </c>
      <c r="BA39" t="s">
        <v>130</v>
      </c>
      <c r="BB39" t="s">
        <v>131</v>
      </c>
      <c r="BC39" t="s">
        <v>135</v>
      </c>
      <c r="BD39" t="s">
        <v>136</v>
      </c>
      <c r="BE39" t="s">
        <v>167</v>
      </c>
      <c r="BF39" t="s">
        <v>137</v>
      </c>
      <c r="BG39" t="s">
        <v>129</v>
      </c>
      <c r="BH39" t="s">
        <v>130</v>
      </c>
      <c r="BI39" t="s">
        <v>131</v>
      </c>
      <c r="BJ39" t="s">
        <v>135</v>
      </c>
      <c r="BK39" t="s">
        <v>132</v>
      </c>
      <c r="BL39" t="s">
        <v>132</v>
      </c>
      <c r="BM39" t="s">
        <v>132</v>
      </c>
      <c r="BN39" t="s">
        <v>135</v>
      </c>
      <c r="BO39" t="s">
        <v>132</v>
      </c>
      <c r="BP39" t="s">
        <v>139</v>
      </c>
      <c r="BQ39" t="s">
        <v>423</v>
      </c>
      <c r="BX39" t="s">
        <v>424</v>
      </c>
      <c r="BY39">
        <v>0</v>
      </c>
      <c r="BZ39">
        <v>0</v>
      </c>
      <c r="CA39">
        <v>0</v>
      </c>
      <c r="CB39">
        <v>3</v>
      </c>
      <c r="CC39" t="s">
        <v>176</v>
      </c>
      <c r="CE39" t="s">
        <v>102</v>
      </c>
      <c r="CJ39" t="s">
        <v>425</v>
      </c>
      <c r="CK39" t="s">
        <v>178</v>
      </c>
      <c r="CM39" t="s">
        <v>247</v>
      </c>
      <c r="CO39">
        <v>9</v>
      </c>
      <c r="CP39" t="s">
        <v>180</v>
      </c>
      <c r="CR39" t="s">
        <v>181</v>
      </c>
      <c r="CS39" t="s">
        <v>151</v>
      </c>
      <c r="CT39" t="s">
        <v>156</v>
      </c>
      <c r="CV39" t="s">
        <v>139</v>
      </c>
      <c r="CW39" t="s">
        <v>93</v>
      </c>
      <c r="CX39">
        <v>0</v>
      </c>
      <c r="CY39" t="s">
        <v>322</v>
      </c>
      <c r="CZ39">
        <v>0</v>
      </c>
      <c r="DA39" t="s">
        <v>211</v>
      </c>
      <c r="DB39" t="s">
        <v>157</v>
      </c>
      <c r="DD39" t="s">
        <v>156</v>
      </c>
      <c r="DE39" t="s">
        <v>93</v>
      </c>
      <c r="DF39">
        <v>0</v>
      </c>
      <c r="DG39" t="s">
        <v>156</v>
      </c>
      <c r="DH39" t="s">
        <v>222</v>
      </c>
    </row>
    <row r="40" spans="1:112" x14ac:dyDescent="0.3">
      <c r="A40" t="s">
        <v>338</v>
      </c>
      <c r="B40" t="s">
        <v>426</v>
      </c>
    </row>
    <row r="41" spans="1:112" x14ac:dyDescent="0.3">
      <c r="A41" t="s">
        <v>427</v>
      </c>
      <c r="B41" t="s">
        <v>428</v>
      </c>
      <c r="C41" t="s">
        <v>116</v>
      </c>
      <c r="D41" t="s">
        <v>117</v>
      </c>
      <c r="E41" t="s">
        <v>125</v>
      </c>
      <c r="H41" t="s">
        <v>116</v>
      </c>
      <c r="I41" t="s">
        <v>117</v>
      </c>
      <c r="J41" t="s">
        <v>125</v>
      </c>
      <c r="M41" t="s">
        <v>116</v>
      </c>
      <c r="N41" t="s">
        <v>117</v>
      </c>
      <c r="O41" t="s">
        <v>165</v>
      </c>
      <c r="P41" t="s">
        <v>165</v>
      </c>
      <c r="Q41" t="s">
        <v>166</v>
      </c>
      <c r="R41" t="s">
        <v>116</v>
      </c>
      <c r="S41" t="s">
        <v>117</v>
      </c>
      <c r="T41" t="s">
        <v>165</v>
      </c>
      <c r="U41" t="s">
        <v>165</v>
      </c>
      <c r="V41" t="s">
        <v>166</v>
      </c>
      <c r="W41" t="s">
        <v>116</v>
      </c>
      <c r="X41" t="s">
        <v>188</v>
      </c>
      <c r="Y41" t="s">
        <v>119</v>
      </c>
      <c r="Z41" t="s">
        <v>119</v>
      </c>
      <c r="AA41" t="s">
        <v>215</v>
      </c>
      <c r="AB41" t="s">
        <v>126</v>
      </c>
      <c r="AC41" t="s">
        <v>127</v>
      </c>
      <c r="AD41" t="s">
        <v>128</v>
      </c>
      <c r="AE41" t="s">
        <v>129</v>
      </c>
      <c r="AF41" t="s">
        <v>130</v>
      </c>
      <c r="AG41" t="s">
        <v>168</v>
      </c>
      <c r="AH41" t="s">
        <v>132</v>
      </c>
      <c r="AI41" t="s">
        <v>126</v>
      </c>
      <c r="AJ41" t="s">
        <v>127</v>
      </c>
      <c r="AK41" t="s">
        <v>128</v>
      </c>
      <c r="AL41" t="s">
        <v>129</v>
      </c>
      <c r="AM41" t="s">
        <v>130</v>
      </c>
      <c r="AN41" t="s">
        <v>168</v>
      </c>
      <c r="AO41" t="s">
        <v>132</v>
      </c>
      <c r="AP41" t="s">
        <v>126</v>
      </c>
      <c r="AQ41" t="s">
        <v>127</v>
      </c>
      <c r="AR41" t="s">
        <v>136</v>
      </c>
      <c r="AS41" t="s">
        <v>129</v>
      </c>
      <c r="AT41" t="s">
        <v>130</v>
      </c>
      <c r="AU41" t="s">
        <v>168</v>
      </c>
      <c r="AV41" t="s">
        <v>132</v>
      </c>
      <c r="AW41" t="s">
        <v>170</v>
      </c>
      <c r="AX41" t="s">
        <v>167</v>
      </c>
      <c r="AY41" t="s">
        <v>137</v>
      </c>
      <c r="AZ41" t="s">
        <v>129</v>
      </c>
      <c r="BA41" t="s">
        <v>130</v>
      </c>
      <c r="BB41" t="s">
        <v>168</v>
      </c>
      <c r="BC41" t="s">
        <v>132</v>
      </c>
      <c r="BE41" t="s">
        <v>167</v>
      </c>
      <c r="BH41" t="s">
        <v>138</v>
      </c>
      <c r="BI41" t="s">
        <v>193</v>
      </c>
      <c r="BJ41" t="s">
        <v>132</v>
      </c>
      <c r="BK41" t="s">
        <v>135</v>
      </c>
      <c r="BL41" t="s">
        <v>139</v>
      </c>
      <c r="BM41" t="s">
        <v>132</v>
      </c>
      <c r="BN41" t="s">
        <v>139</v>
      </c>
      <c r="BO41" t="s">
        <v>132</v>
      </c>
      <c r="BP41" t="s">
        <v>140</v>
      </c>
      <c r="BQ41" t="s">
        <v>429</v>
      </c>
      <c r="BW41" t="s">
        <v>95</v>
      </c>
      <c r="BY41" t="s">
        <v>430</v>
      </c>
      <c r="CB41">
        <v>40</v>
      </c>
      <c r="CC41" t="s">
        <v>176</v>
      </c>
      <c r="CF41" t="s">
        <v>103</v>
      </c>
      <c r="CG41" t="s">
        <v>104</v>
      </c>
      <c r="CJ41" t="s">
        <v>431</v>
      </c>
      <c r="CK41" t="s">
        <v>107</v>
      </c>
      <c r="CL41" t="s">
        <v>432</v>
      </c>
      <c r="CM41" t="s">
        <v>247</v>
      </c>
      <c r="CO41">
        <v>7</v>
      </c>
      <c r="CP41" t="s">
        <v>288</v>
      </c>
      <c r="CR41" t="s">
        <v>150</v>
      </c>
      <c r="CS41" t="s">
        <v>151</v>
      </c>
      <c r="CT41" t="s">
        <v>151</v>
      </c>
      <c r="CV41" t="s">
        <v>152</v>
      </c>
      <c r="CW41" t="s">
        <v>153</v>
      </c>
      <c r="CY41" t="s">
        <v>154</v>
      </c>
      <c r="DA41" t="s">
        <v>233</v>
      </c>
      <c r="DB41" t="s">
        <v>157</v>
      </c>
      <c r="DD41" t="s">
        <v>156</v>
      </c>
      <c r="DE41" t="s">
        <v>93</v>
      </c>
      <c r="DF41" t="s">
        <v>433</v>
      </c>
      <c r="DG41" t="s">
        <v>151</v>
      </c>
      <c r="DH41" t="s">
        <v>160</v>
      </c>
    </row>
    <row r="42" spans="1:112" x14ac:dyDescent="0.3">
      <c r="A42" t="s">
        <v>434</v>
      </c>
      <c r="B42" t="s">
        <v>435</v>
      </c>
      <c r="C42" t="s">
        <v>116</v>
      </c>
      <c r="D42" t="s">
        <v>188</v>
      </c>
      <c r="E42" t="s">
        <v>125</v>
      </c>
      <c r="F42" t="s">
        <v>239</v>
      </c>
      <c r="G42" t="s">
        <v>265</v>
      </c>
      <c r="H42" t="s">
        <v>121</v>
      </c>
      <c r="I42" t="s">
        <v>122</v>
      </c>
      <c r="J42" t="s">
        <v>122</v>
      </c>
      <c r="K42" t="s">
        <v>122</v>
      </c>
      <c r="L42" t="s">
        <v>122</v>
      </c>
      <c r="M42" t="s">
        <v>116</v>
      </c>
      <c r="N42" t="s">
        <v>188</v>
      </c>
      <c r="O42" t="s">
        <v>125</v>
      </c>
      <c r="P42" t="s">
        <v>239</v>
      </c>
      <c r="Q42" t="s">
        <v>265</v>
      </c>
      <c r="R42" t="s">
        <v>123</v>
      </c>
      <c r="S42" t="s">
        <v>188</v>
      </c>
      <c r="T42" t="s">
        <v>125</v>
      </c>
      <c r="U42" t="s">
        <v>239</v>
      </c>
      <c r="V42" t="s">
        <v>265</v>
      </c>
      <c r="W42" t="s">
        <v>123</v>
      </c>
      <c r="X42" t="s">
        <v>139</v>
      </c>
      <c r="Y42" t="s">
        <v>125</v>
      </c>
      <c r="Z42" t="s">
        <v>239</v>
      </c>
      <c r="AA42" t="s">
        <v>265</v>
      </c>
      <c r="AB42" t="s">
        <v>126</v>
      </c>
      <c r="AC42" t="s">
        <v>172</v>
      </c>
      <c r="AD42" t="s">
        <v>128</v>
      </c>
      <c r="AE42" t="s">
        <v>129</v>
      </c>
      <c r="AF42" t="s">
        <v>191</v>
      </c>
      <c r="AG42" t="s">
        <v>131</v>
      </c>
      <c r="AH42" t="s">
        <v>132</v>
      </c>
      <c r="AI42" t="s">
        <v>133</v>
      </c>
      <c r="AJ42" t="s">
        <v>134</v>
      </c>
      <c r="AK42" t="s">
        <v>121</v>
      </c>
      <c r="AL42" t="s">
        <v>133</v>
      </c>
      <c r="AM42" t="s">
        <v>133</v>
      </c>
      <c r="AN42" t="s">
        <v>133</v>
      </c>
      <c r="AO42" t="s">
        <v>133</v>
      </c>
      <c r="AP42" t="s">
        <v>126</v>
      </c>
      <c r="AQ42" t="s">
        <v>172</v>
      </c>
      <c r="AR42" t="s">
        <v>128</v>
      </c>
      <c r="AS42" t="s">
        <v>129</v>
      </c>
      <c r="AT42" t="s">
        <v>191</v>
      </c>
      <c r="AU42" t="s">
        <v>131</v>
      </c>
      <c r="AV42" t="s">
        <v>132</v>
      </c>
      <c r="AW42" t="s">
        <v>136</v>
      </c>
      <c r="AX42" t="s">
        <v>172</v>
      </c>
      <c r="AY42" t="s">
        <v>137</v>
      </c>
      <c r="AZ42" t="s">
        <v>129</v>
      </c>
      <c r="BA42" t="s">
        <v>191</v>
      </c>
      <c r="BB42" t="s">
        <v>131</v>
      </c>
      <c r="BC42" t="s">
        <v>132</v>
      </c>
      <c r="BD42" t="s">
        <v>136</v>
      </c>
      <c r="BE42" t="s">
        <v>172</v>
      </c>
      <c r="BF42" t="s">
        <v>137</v>
      </c>
      <c r="BG42" t="s">
        <v>129</v>
      </c>
      <c r="BH42" t="s">
        <v>192</v>
      </c>
      <c r="BI42" t="s">
        <v>131</v>
      </c>
      <c r="BJ42" t="s">
        <v>132</v>
      </c>
      <c r="BK42" t="s">
        <v>139</v>
      </c>
      <c r="BL42" t="s">
        <v>139</v>
      </c>
      <c r="BM42" t="s">
        <v>132</v>
      </c>
      <c r="BN42" t="s">
        <v>139</v>
      </c>
      <c r="BO42" t="s">
        <v>139</v>
      </c>
      <c r="BP42" t="s">
        <v>132</v>
      </c>
      <c r="BT42" t="s">
        <v>90</v>
      </c>
      <c r="BU42" t="s">
        <v>91</v>
      </c>
      <c r="BY42" t="s">
        <v>436</v>
      </c>
      <c r="BZ42" t="s">
        <v>436</v>
      </c>
      <c r="CA42" t="s">
        <v>436</v>
      </c>
      <c r="CB42">
        <v>2</v>
      </c>
      <c r="CC42" t="s">
        <v>176</v>
      </c>
      <c r="CF42" t="s">
        <v>103</v>
      </c>
      <c r="CG42" t="s">
        <v>104</v>
      </c>
      <c r="CJ42" t="s">
        <v>437</v>
      </c>
      <c r="CK42" t="s">
        <v>198</v>
      </c>
      <c r="CM42" t="s">
        <v>247</v>
      </c>
      <c r="CO42">
        <v>5</v>
      </c>
      <c r="CP42" t="s">
        <v>180</v>
      </c>
      <c r="CR42" t="s">
        <v>181</v>
      </c>
      <c r="CS42" t="s">
        <v>151</v>
      </c>
      <c r="CT42" t="s">
        <v>230</v>
      </c>
      <c r="CU42" t="s">
        <v>438</v>
      </c>
      <c r="CV42" t="s">
        <v>152</v>
      </c>
      <c r="CW42" t="s">
        <v>200</v>
      </c>
      <c r="CY42" t="s">
        <v>151</v>
      </c>
      <c r="DA42" t="s">
        <v>156</v>
      </c>
      <c r="DB42" t="s">
        <v>157</v>
      </c>
      <c r="DC42" t="s">
        <v>439</v>
      </c>
      <c r="DD42" t="s">
        <v>156</v>
      </c>
      <c r="DE42" t="s">
        <v>93</v>
      </c>
      <c r="DF42" t="s">
        <v>440</v>
      </c>
      <c r="DG42" t="s">
        <v>156</v>
      </c>
      <c r="DH42" t="s">
        <v>160</v>
      </c>
    </row>
    <row r="43" spans="1:112" x14ac:dyDescent="0.3">
      <c r="A43" t="s">
        <v>441</v>
      </c>
      <c r="B43" t="s">
        <v>442</v>
      </c>
    </row>
    <row r="44" spans="1:112" x14ac:dyDescent="0.3">
      <c r="A44" t="s">
        <v>443</v>
      </c>
      <c r="B44" t="s">
        <v>444</v>
      </c>
    </row>
    <row r="45" spans="1:112" x14ac:dyDescent="0.3">
      <c r="A45" t="s">
        <v>445</v>
      </c>
      <c r="B45" t="s">
        <v>446</v>
      </c>
    </row>
    <row r="46" spans="1:112" x14ac:dyDescent="0.3">
      <c r="A46" t="s">
        <v>447</v>
      </c>
      <c r="B46" t="s">
        <v>447</v>
      </c>
      <c r="C46" t="s">
        <v>116</v>
      </c>
      <c r="D46" t="s">
        <v>117</v>
      </c>
      <c r="E46" t="s">
        <v>119</v>
      </c>
      <c r="F46" t="s">
        <v>239</v>
      </c>
      <c r="G46" t="s">
        <v>265</v>
      </c>
      <c r="H46" t="s">
        <v>116</v>
      </c>
      <c r="I46" t="s">
        <v>117</v>
      </c>
      <c r="J46" t="s">
        <v>119</v>
      </c>
      <c r="K46" t="s">
        <v>239</v>
      </c>
      <c r="L46" t="s">
        <v>265</v>
      </c>
      <c r="M46" t="s">
        <v>116</v>
      </c>
      <c r="N46" t="s">
        <v>117</v>
      </c>
      <c r="O46" t="s">
        <v>119</v>
      </c>
      <c r="P46" t="s">
        <v>239</v>
      </c>
      <c r="Q46" t="s">
        <v>265</v>
      </c>
      <c r="R46" t="s">
        <v>116</v>
      </c>
      <c r="S46" t="s">
        <v>117</v>
      </c>
      <c r="T46" t="s">
        <v>119</v>
      </c>
      <c r="U46" t="s">
        <v>239</v>
      </c>
      <c r="V46" t="s">
        <v>265</v>
      </c>
      <c r="W46" t="s">
        <v>116</v>
      </c>
      <c r="X46" t="s">
        <v>117</v>
      </c>
      <c r="Y46" t="s">
        <v>119</v>
      </c>
      <c r="Z46" t="s">
        <v>239</v>
      </c>
      <c r="AA46" t="s">
        <v>265</v>
      </c>
      <c r="AB46" t="s">
        <v>136</v>
      </c>
      <c r="AC46" t="s">
        <v>172</v>
      </c>
      <c r="AD46" t="s">
        <v>137</v>
      </c>
      <c r="AE46" t="s">
        <v>129</v>
      </c>
      <c r="AF46" t="s">
        <v>138</v>
      </c>
      <c r="AG46" t="s">
        <v>193</v>
      </c>
      <c r="AH46" t="s">
        <v>169</v>
      </c>
      <c r="AI46" t="s">
        <v>136</v>
      </c>
      <c r="AJ46" t="s">
        <v>172</v>
      </c>
      <c r="AK46" t="s">
        <v>137</v>
      </c>
      <c r="AL46" t="s">
        <v>129</v>
      </c>
      <c r="AM46" t="s">
        <v>138</v>
      </c>
      <c r="AN46" t="s">
        <v>193</v>
      </c>
      <c r="AO46" t="s">
        <v>169</v>
      </c>
      <c r="AP46" t="s">
        <v>136</v>
      </c>
      <c r="AQ46" t="s">
        <v>172</v>
      </c>
      <c r="AR46" t="s">
        <v>137</v>
      </c>
      <c r="AS46" t="s">
        <v>129</v>
      </c>
      <c r="AT46" t="s">
        <v>138</v>
      </c>
      <c r="AU46" t="s">
        <v>193</v>
      </c>
      <c r="AV46" t="s">
        <v>169</v>
      </c>
      <c r="AW46" t="s">
        <v>136</v>
      </c>
      <c r="AX46" t="s">
        <v>172</v>
      </c>
      <c r="AY46" t="s">
        <v>137</v>
      </c>
      <c r="AZ46" t="s">
        <v>129</v>
      </c>
      <c r="BA46" t="s">
        <v>138</v>
      </c>
      <c r="BB46" t="s">
        <v>193</v>
      </c>
      <c r="BC46" t="s">
        <v>169</v>
      </c>
      <c r="BD46" t="s">
        <v>136</v>
      </c>
      <c r="BE46" t="s">
        <v>172</v>
      </c>
      <c r="BF46" t="s">
        <v>137</v>
      </c>
      <c r="BG46" t="s">
        <v>129</v>
      </c>
      <c r="BH46" t="s">
        <v>138</v>
      </c>
      <c r="BI46" t="s">
        <v>193</v>
      </c>
      <c r="BJ46" t="s">
        <v>169</v>
      </c>
      <c r="BK46" t="s">
        <v>140</v>
      </c>
      <c r="BL46" t="s">
        <v>140</v>
      </c>
      <c r="BM46" t="s">
        <v>140</v>
      </c>
      <c r="BN46" t="s">
        <v>140</v>
      </c>
      <c r="BO46" t="s">
        <v>140</v>
      </c>
      <c r="BP46" t="s">
        <v>140</v>
      </c>
      <c r="BR46" t="s">
        <v>88</v>
      </c>
      <c r="BY46" t="s">
        <v>447</v>
      </c>
      <c r="BZ46" t="s">
        <v>447</v>
      </c>
      <c r="CA46" t="s">
        <v>447</v>
      </c>
      <c r="CB46">
        <v>4</v>
      </c>
      <c r="CC46" t="s">
        <v>256</v>
      </c>
      <c r="CD46" t="s">
        <v>101</v>
      </c>
      <c r="CJ46" t="s">
        <v>447</v>
      </c>
      <c r="CK46" t="s">
        <v>146</v>
      </c>
    </row>
    <row r="47" spans="1:112" x14ac:dyDescent="0.3">
      <c r="A47" t="s">
        <v>448</v>
      </c>
      <c r="B47" t="s">
        <v>449</v>
      </c>
      <c r="C47" t="s">
        <v>116</v>
      </c>
      <c r="D47" t="s">
        <v>117</v>
      </c>
      <c r="E47" t="s">
        <v>119</v>
      </c>
      <c r="F47" t="s">
        <v>119</v>
      </c>
      <c r="G47" t="s">
        <v>120</v>
      </c>
      <c r="H47" t="s">
        <v>121</v>
      </c>
      <c r="I47" t="s">
        <v>122</v>
      </c>
      <c r="J47" t="s">
        <v>122</v>
      </c>
      <c r="K47" t="s">
        <v>122</v>
      </c>
      <c r="L47" t="s">
        <v>122</v>
      </c>
      <c r="M47" t="s">
        <v>116</v>
      </c>
      <c r="N47" t="s">
        <v>117</v>
      </c>
      <c r="O47" t="s">
        <v>119</v>
      </c>
      <c r="P47" t="s">
        <v>119</v>
      </c>
      <c r="Q47" t="s">
        <v>120</v>
      </c>
      <c r="R47" t="s">
        <v>116</v>
      </c>
      <c r="S47" t="s">
        <v>117</v>
      </c>
      <c r="T47" t="s">
        <v>119</v>
      </c>
      <c r="U47" t="s">
        <v>119</v>
      </c>
      <c r="V47" t="s">
        <v>120</v>
      </c>
      <c r="W47" t="s">
        <v>116</v>
      </c>
      <c r="X47" t="s">
        <v>117</v>
      </c>
      <c r="Y47" t="s">
        <v>119</v>
      </c>
      <c r="Z47" t="s">
        <v>119</v>
      </c>
      <c r="AA47" t="s">
        <v>120</v>
      </c>
      <c r="AB47" t="s">
        <v>126</v>
      </c>
      <c r="AC47" t="s">
        <v>167</v>
      </c>
      <c r="AD47" t="s">
        <v>137</v>
      </c>
      <c r="AE47" t="s">
        <v>129</v>
      </c>
      <c r="AF47" t="s">
        <v>130</v>
      </c>
      <c r="AG47" t="s">
        <v>131</v>
      </c>
      <c r="AH47" t="s">
        <v>132</v>
      </c>
      <c r="AI47" t="s">
        <v>133</v>
      </c>
      <c r="AJ47" t="s">
        <v>134</v>
      </c>
      <c r="AK47" t="s">
        <v>121</v>
      </c>
      <c r="AL47" t="s">
        <v>133</v>
      </c>
      <c r="AM47" t="s">
        <v>133</v>
      </c>
      <c r="AN47" t="s">
        <v>133</v>
      </c>
      <c r="AO47" t="s">
        <v>133</v>
      </c>
      <c r="AP47" t="s">
        <v>170</v>
      </c>
      <c r="AQ47" t="s">
        <v>167</v>
      </c>
      <c r="AR47" t="s">
        <v>137</v>
      </c>
      <c r="AS47" t="s">
        <v>129</v>
      </c>
      <c r="AT47" t="s">
        <v>130</v>
      </c>
      <c r="AU47" t="s">
        <v>131</v>
      </c>
      <c r="AV47" t="s">
        <v>135</v>
      </c>
      <c r="AW47" t="s">
        <v>170</v>
      </c>
      <c r="AX47" t="s">
        <v>167</v>
      </c>
      <c r="AY47" t="s">
        <v>137</v>
      </c>
      <c r="AZ47" t="s">
        <v>129</v>
      </c>
      <c r="BA47" t="s">
        <v>130</v>
      </c>
      <c r="BB47" t="s">
        <v>131</v>
      </c>
      <c r="BC47" t="s">
        <v>135</v>
      </c>
      <c r="BD47" t="s">
        <v>136</v>
      </c>
      <c r="BE47" t="s">
        <v>167</v>
      </c>
      <c r="BF47" t="s">
        <v>137</v>
      </c>
      <c r="BG47" t="s">
        <v>129</v>
      </c>
      <c r="BH47" t="s">
        <v>130</v>
      </c>
      <c r="BI47" t="s">
        <v>193</v>
      </c>
      <c r="BJ47" t="s">
        <v>132</v>
      </c>
      <c r="BK47" t="s">
        <v>139</v>
      </c>
      <c r="BL47" t="s">
        <v>139</v>
      </c>
      <c r="BM47" t="s">
        <v>139</v>
      </c>
      <c r="BN47" t="s">
        <v>139</v>
      </c>
      <c r="BO47" t="s">
        <v>132</v>
      </c>
      <c r="BP47" t="s">
        <v>139</v>
      </c>
      <c r="BW47" t="s">
        <v>95</v>
      </c>
      <c r="BY47" t="s">
        <v>450</v>
      </c>
      <c r="BZ47" t="s">
        <v>450</v>
      </c>
      <c r="CA47" t="s">
        <v>450</v>
      </c>
      <c r="CB47">
        <v>14</v>
      </c>
      <c r="CC47" t="s">
        <v>143</v>
      </c>
      <c r="CE47" t="s">
        <v>102</v>
      </c>
      <c r="CJ47" t="s">
        <v>451</v>
      </c>
      <c r="CK47" t="s">
        <v>146</v>
      </c>
      <c r="CM47" t="s">
        <v>228</v>
      </c>
      <c r="CO47">
        <v>11</v>
      </c>
      <c r="CP47" t="s">
        <v>109</v>
      </c>
      <c r="CQ47" t="s">
        <v>452</v>
      </c>
      <c r="CR47" t="s">
        <v>181</v>
      </c>
      <c r="CS47" t="s">
        <v>151</v>
      </c>
      <c r="CT47" t="s">
        <v>151</v>
      </c>
      <c r="CV47" t="s">
        <v>219</v>
      </c>
      <c r="CW47" t="s">
        <v>153</v>
      </c>
      <c r="CY47" t="s">
        <v>151</v>
      </c>
      <c r="DA47" t="s">
        <v>156</v>
      </c>
      <c r="DB47" t="s">
        <v>151</v>
      </c>
      <c r="DD47" t="s">
        <v>156</v>
      </c>
      <c r="DE47" t="s">
        <v>93</v>
      </c>
      <c r="DF47" t="s">
        <v>337</v>
      </c>
      <c r="DG47" t="s">
        <v>156</v>
      </c>
      <c r="DH47" t="s">
        <v>160</v>
      </c>
    </row>
    <row r="48" spans="1:112" x14ac:dyDescent="0.3">
      <c r="A48" t="s">
        <v>453</v>
      </c>
      <c r="B48" t="s">
        <v>454</v>
      </c>
      <c r="C48" t="s">
        <v>123</v>
      </c>
      <c r="D48" t="s">
        <v>188</v>
      </c>
      <c r="E48" t="s">
        <v>118</v>
      </c>
      <c r="F48" t="s">
        <v>118</v>
      </c>
      <c r="G48" t="s">
        <v>166</v>
      </c>
      <c r="H48" t="s">
        <v>123</v>
      </c>
      <c r="I48" t="s">
        <v>188</v>
      </c>
      <c r="J48" t="s">
        <v>118</v>
      </c>
      <c r="K48" t="s">
        <v>118</v>
      </c>
      <c r="L48" t="s">
        <v>166</v>
      </c>
      <c r="M48" t="s">
        <v>123</v>
      </c>
      <c r="N48" t="s">
        <v>188</v>
      </c>
      <c r="O48" t="s">
        <v>119</v>
      </c>
      <c r="P48" t="s">
        <v>119</v>
      </c>
      <c r="Q48" t="s">
        <v>166</v>
      </c>
      <c r="R48" t="s">
        <v>123</v>
      </c>
      <c r="S48" t="s">
        <v>188</v>
      </c>
      <c r="T48" t="s">
        <v>118</v>
      </c>
      <c r="U48" t="s">
        <v>118</v>
      </c>
      <c r="V48" t="s">
        <v>166</v>
      </c>
      <c r="W48" t="s">
        <v>275</v>
      </c>
      <c r="X48" t="s">
        <v>139</v>
      </c>
      <c r="Y48" t="s">
        <v>125</v>
      </c>
      <c r="Z48" t="s">
        <v>125</v>
      </c>
      <c r="AA48" t="s">
        <v>125</v>
      </c>
      <c r="AB48" t="s">
        <v>126</v>
      </c>
      <c r="AC48" t="s">
        <v>127</v>
      </c>
      <c r="AD48" t="s">
        <v>128</v>
      </c>
      <c r="AE48" t="s">
        <v>190</v>
      </c>
      <c r="AF48" t="s">
        <v>130</v>
      </c>
      <c r="AG48" t="s">
        <v>131</v>
      </c>
      <c r="AH48" t="s">
        <v>169</v>
      </c>
      <c r="AI48" t="s">
        <v>126</v>
      </c>
      <c r="AJ48" t="s">
        <v>127</v>
      </c>
      <c r="AK48" t="s">
        <v>128</v>
      </c>
      <c r="AL48" t="s">
        <v>190</v>
      </c>
      <c r="AM48" t="s">
        <v>130</v>
      </c>
      <c r="AN48" t="s">
        <v>131</v>
      </c>
      <c r="AO48" t="s">
        <v>169</v>
      </c>
      <c r="AP48" t="s">
        <v>170</v>
      </c>
      <c r="AQ48" t="s">
        <v>127</v>
      </c>
      <c r="AR48" t="s">
        <v>128</v>
      </c>
      <c r="AS48" t="s">
        <v>171</v>
      </c>
      <c r="AT48" t="s">
        <v>130</v>
      </c>
      <c r="AU48" t="s">
        <v>131</v>
      </c>
      <c r="AV48" t="s">
        <v>132</v>
      </c>
      <c r="AW48" t="s">
        <v>170</v>
      </c>
      <c r="AX48" t="s">
        <v>167</v>
      </c>
      <c r="AY48" t="s">
        <v>136</v>
      </c>
      <c r="AZ48" t="s">
        <v>129</v>
      </c>
      <c r="BA48" t="s">
        <v>130</v>
      </c>
      <c r="BB48" t="s">
        <v>131</v>
      </c>
      <c r="BC48" t="s">
        <v>132</v>
      </c>
      <c r="BD48" t="s">
        <v>136</v>
      </c>
      <c r="BE48" t="s">
        <v>172</v>
      </c>
      <c r="BF48" t="s">
        <v>137</v>
      </c>
      <c r="BG48" t="s">
        <v>129</v>
      </c>
      <c r="BH48" t="s">
        <v>138</v>
      </c>
      <c r="BI48" t="s">
        <v>193</v>
      </c>
      <c r="BJ48" t="s">
        <v>132</v>
      </c>
      <c r="BK48" t="s">
        <v>132</v>
      </c>
      <c r="BL48" t="s">
        <v>132</v>
      </c>
      <c r="BM48" t="s">
        <v>139</v>
      </c>
      <c r="BN48" t="s">
        <v>139</v>
      </c>
      <c r="BO48" t="s">
        <v>140</v>
      </c>
      <c r="BP48" t="s">
        <v>139</v>
      </c>
      <c r="BS48" t="s">
        <v>89</v>
      </c>
      <c r="BY48" t="s">
        <v>455</v>
      </c>
      <c r="CB48">
        <v>100</v>
      </c>
      <c r="CC48" t="s">
        <v>143</v>
      </c>
      <c r="CF48" t="s">
        <v>103</v>
      </c>
      <c r="CG48" t="s">
        <v>104</v>
      </c>
      <c r="CK48" t="s">
        <v>178</v>
      </c>
      <c r="CM48" t="s">
        <v>247</v>
      </c>
      <c r="CO48">
        <v>9</v>
      </c>
      <c r="CP48" t="s">
        <v>109</v>
      </c>
      <c r="CQ48" t="s">
        <v>456</v>
      </c>
      <c r="CR48" t="s">
        <v>181</v>
      </c>
      <c r="CS48" t="s">
        <v>151</v>
      </c>
      <c r="CT48" t="s">
        <v>230</v>
      </c>
      <c r="CV48" t="s">
        <v>152</v>
      </c>
      <c r="CW48" t="s">
        <v>153</v>
      </c>
      <c r="CY48" t="s">
        <v>151</v>
      </c>
      <c r="DA48" t="s">
        <v>211</v>
      </c>
      <c r="DB48" t="s">
        <v>157</v>
      </c>
      <c r="DD48" t="s">
        <v>156</v>
      </c>
      <c r="DE48" t="s">
        <v>457</v>
      </c>
      <c r="DG48" t="s">
        <v>156</v>
      </c>
      <c r="DH48" t="s">
        <v>204</v>
      </c>
    </row>
    <row r="49" spans="1:112" x14ac:dyDescent="0.3">
      <c r="A49" t="s">
        <v>458</v>
      </c>
      <c r="B49" t="s">
        <v>459</v>
      </c>
      <c r="C49" t="s">
        <v>116</v>
      </c>
      <c r="D49" t="s">
        <v>124</v>
      </c>
      <c r="E49" t="s">
        <v>119</v>
      </c>
      <c r="F49" t="s">
        <v>119</v>
      </c>
      <c r="G49" t="s">
        <v>166</v>
      </c>
      <c r="H49" t="s">
        <v>121</v>
      </c>
      <c r="I49" t="s">
        <v>122</v>
      </c>
      <c r="J49" t="s">
        <v>122</v>
      </c>
      <c r="K49" t="s">
        <v>122</v>
      </c>
      <c r="L49" t="s">
        <v>122</v>
      </c>
      <c r="M49" t="s">
        <v>116</v>
      </c>
      <c r="N49" t="s">
        <v>124</v>
      </c>
      <c r="O49" t="s">
        <v>118</v>
      </c>
      <c r="P49" t="s">
        <v>165</v>
      </c>
      <c r="Q49" t="s">
        <v>166</v>
      </c>
      <c r="R49" t="s">
        <v>116</v>
      </c>
      <c r="S49" t="s">
        <v>117</v>
      </c>
      <c r="T49" t="s">
        <v>118</v>
      </c>
      <c r="U49" t="s">
        <v>118</v>
      </c>
      <c r="V49" t="s">
        <v>166</v>
      </c>
      <c r="W49" t="s">
        <v>116</v>
      </c>
      <c r="X49" t="s">
        <v>188</v>
      </c>
      <c r="Y49" t="s">
        <v>119</v>
      </c>
      <c r="Z49" t="s">
        <v>119</v>
      </c>
      <c r="AA49" t="s">
        <v>166</v>
      </c>
      <c r="AB49" t="s">
        <v>126</v>
      </c>
      <c r="AC49" t="s">
        <v>127</v>
      </c>
      <c r="AD49" t="s">
        <v>128</v>
      </c>
      <c r="AE49" t="s">
        <v>171</v>
      </c>
      <c r="AF49" t="s">
        <v>130</v>
      </c>
      <c r="AG49" t="s">
        <v>168</v>
      </c>
      <c r="AH49" t="s">
        <v>132</v>
      </c>
      <c r="AI49" t="s">
        <v>133</v>
      </c>
      <c r="AJ49" t="s">
        <v>134</v>
      </c>
      <c r="AK49" t="s">
        <v>121</v>
      </c>
      <c r="AL49" t="s">
        <v>133</v>
      </c>
      <c r="AM49" t="s">
        <v>133</v>
      </c>
      <c r="AN49" t="s">
        <v>133</v>
      </c>
      <c r="AO49" t="s">
        <v>133</v>
      </c>
      <c r="AP49" t="s">
        <v>170</v>
      </c>
      <c r="AQ49" t="s">
        <v>127</v>
      </c>
      <c r="AR49" t="s">
        <v>128</v>
      </c>
      <c r="AS49" t="s">
        <v>171</v>
      </c>
      <c r="AT49" t="s">
        <v>130</v>
      </c>
      <c r="AU49" t="s">
        <v>168</v>
      </c>
      <c r="AV49" t="s">
        <v>132</v>
      </c>
      <c r="AW49" t="s">
        <v>170</v>
      </c>
      <c r="AX49" t="s">
        <v>127</v>
      </c>
      <c r="AY49" t="s">
        <v>136</v>
      </c>
      <c r="AZ49" t="s">
        <v>129</v>
      </c>
      <c r="BA49" t="s">
        <v>130</v>
      </c>
      <c r="BB49" t="s">
        <v>131</v>
      </c>
      <c r="BC49" t="s">
        <v>135</v>
      </c>
      <c r="BD49" t="s">
        <v>136</v>
      </c>
      <c r="BE49" t="s">
        <v>172</v>
      </c>
      <c r="BF49" t="s">
        <v>137</v>
      </c>
      <c r="BG49" t="s">
        <v>129</v>
      </c>
      <c r="BH49" t="s">
        <v>138</v>
      </c>
      <c r="BI49" t="s">
        <v>131</v>
      </c>
      <c r="BJ49" t="s">
        <v>132</v>
      </c>
      <c r="BK49" t="s">
        <v>139</v>
      </c>
      <c r="BL49" t="s">
        <v>139</v>
      </c>
      <c r="BM49" t="s">
        <v>135</v>
      </c>
      <c r="BN49" t="s">
        <v>132</v>
      </c>
      <c r="BO49" t="s">
        <v>140</v>
      </c>
      <c r="BP49" t="s">
        <v>140</v>
      </c>
      <c r="BQ49" t="s">
        <v>460</v>
      </c>
      <c r="BS49" t="s">
        <v>89</v>
      </c>
      <c r="BU49" t="s">
        <v>91</v>
      </c>
      <c r="BV49" t="s">
        <v>92</v>
      </c>
      <c r="BY49" t="s">
        <v>461</v>
      </c>
      <c r="BZ49" t="s">
        <v>462</v>
      </c>
      <c r="CA49" t="s">
        <v>463</v>
      </c>
      <c r="CB49">
        <v>10</v>
      </c>
      <c r="CC49" t="s">
        <v>244</v>
      </c>
      <c r="CG49" t="s">
        <v>104</v>
      </c>
      <c r="CH49" t="s">
        <v>105</v>
      </c>
      <c r="CJ49" t="s">
        <v>464</v>
      </c>
      <c r="CK49" t="s">
        <v>178</v>
      </c>
      <c r="CM49" t="s">
        <v>147</v>
      </c>
      <c r="CN49" t="s">
        <v>465</v>
      </c>
      <c r="CO49">
        <v>9</v>
      </c>
      <c r="CP49" t="s">
        <v>109</v>
      </c>
      <c r="CQ49" t="s">
        <v>466</v>
      </c>
      <c r="CR49" t="s">
        <v>181</v>
      </c>
      <c r="CS49" t="s">
        <v>151</v>
      </c>
      <c r="CT49" t="s">
        <v>156</v>
      </c>
      <c r="CV49" t="s">
        <v>139</v>
      </c>
      <c r="CW49" t="s">
        <v>200</v>
      </c>
      <c r="CY49" t="s">
        <v>154</v>
      </c>
      <c r="DA49" t="s">
        <v>156</v>
      </c>
      <c r="DB49" t="s">
        <v>151</v>
      </c>
      <c r="DD49" t="s">
        <v>156</v>
      </c>
      <c r="DE49" t="s">
        <v>93</v>
      </c>
      <c r="DF49" t="s">
        <v>349</v>
      </c>
      <c r="DG49" t="s">
        <v>151</v>
      </c>
      <c r="DH49" t="s">
        <v>160</v>
      </c>
    </row>
    <row r="50" spans="1:112" x14ac:dyDescent="0.3">
      <c r="A50" t="s">
        <v>467</v>
      </c>
      <c r="B50" t="s">
        <v>468</v>
      </c>
      <c r="C50" t="s">
        <v>116</v>
      </c>
      <c r="D50" t="s">
        <v>139</v>
      </c>
      <c r="E50" t="s">
        <v>125</v>
      </c>
      <c r="F50" t="s">
        <v>125</v>
      </c>
      <c r="G50" t="s">
        <v>125</v>
      </c>
      <c r="H50" t="s">
        <v>121</v>
      </c>
      <c r="I50" t="s">
        <v>122</v>
      </c>
      <c r="J50" t="s">
        <v>122</v>
      </c>
      <c r="K50" t="s">
        <v>122</v>
      </c>
      <c r="L50" t="s">
        <v>122</v>
      </c>
      <c r="M50" t="s">
        <v>116</v>
      </c>
      <c r="N50" t="s">
        <v>139</v>
      </c>
      <c r="O50" t="s">
        <v>125</v>
      </c>
      <c r="P50" t="s">
        <v>125</v>
      </c>
      <c r="Q50" t="s">
        <v>125</v>
      </c>
      <c r="R50" t="s">
        <v>116</v>
      </c>
      <c r="S50" t="s">
        <v>139</v>
      </c>
      <c r="T50" t="s">
        <v>125</v>
      </c>
      <c r="U50" t="s">
        <v>125</v>
      </c>
      <c r="V50" t="s">
        <v>125</v>
      </c>
      <c r="W50" t="s">
        <v>275</v>
      </c>
      <c r="X50" t="s">
        <v>139</v>
      </c>
      <c r="Y50" t="s">
        <v>125</v>
      </c>
      <c r="Z50" t="s">
        <v>125</v>
      </c>
      <c r="AA50" t="s">
        <v>125</v>
      </c>
      <c r="AB50" t="s">
        <v>126</v>
      </c>
      <c r="AC50" t="s">
        <v>189</v>
      </c>
      <c r="AD50" t="s">
        <v>128</v>
      </c>
      <c r="AE50" t="s">
        <v>190</v>
      </c>
      <c r="AF50" t="s">
        <v>130</v>
      </c>
      <c r="AG50" t="s">
        <v>131</v>
      </c>
      <c r="AH50" t="s">
        <v>135</v>
      </c>
      <c r="AI50" t="s">
        <v>133</v>
      </c>
      <c r="AJ50" t="s">
        <v>134</v>
      </c>
      <c r="AK50" t="s">
        <v>121</v>
      </c>
      <c r="AL50" t="s">
        <v>133</v>
      </c>
      <c r="AM50" t="s">
        <v>133</v>
      </c>
      <c r="AN50" t="s">
        <v>133</v>
      </c>
      <c r="AO50" t="s">
        <v>133</v>
      </c>
      <c r="AP50" t="s">
        <v>126</v>
      </c>
      <c r="AQ50" t="s">
        <v>189</v>
      </c>
      <c r="AR50" t="s">
        <v>128</v>
      </c>
      <c r="AS50" t="s">
        <v>190</v>
      </c>
      <c r="AT50" t="s">
        <v>130</v>
      </c>
      <c r="AU50" t="s">
        <v>131</v>
      </c>
      <c r="AV50" t="s">
        <v>135</v>
      </c>
      <c r="AW50" t="s">
        <v>170</v>
      </c>
      <c r="AX50" t="s">
        <v>189</v>
      </c>
      <c r="AY50" t="s">
        <v>128</v>
      </c>
      <c r="AZ50" t="s">
        <v>190</v>
      </c>
      <c r="BA50" t="s">
        <v>130</v>
      </c>
      <c r="BB50" t="s">
        <v>131</v>
      </c>
      <c r="BC50" t="s">
        <v>135</v>
      </c>
      <c r="BD50" t="s">
        <v>136</v>
      </c>
      <c r="BE50" t="s">
        <v>127</v>
      </c>
      <c r="BF50" t="s">
        <v>137</v>
      </c>
      <c r="BG50" t="s">
        <v>129</v>
      </c>
      <c r="BH50" t="s">
        <v>192</v>
      </c>
      <c r="BI50" t="s">
        <v>131</v>
      </c>
      <c r="BJ50" t="s">
        <v>135</v>
      </c>
      <c r="BK50" t="s">
        <v>139</v>
      </c>
      <c r="BL50" t="s">
        <v>139</v>
      </c>
      <c r="BM50" t="s">
        <v>139</v>
      </c>
      <c r="BN50" t="s">
        <v>139</v>
      </c>
      <c r="BO50" t="s">
        <v>139</v>
      </c>
      <c r="BP50" t="s">
        <v>139</v>
      </c>
      <c r="BW50" t="s">
        <v>95</v>
      </c>
      <c r="BY50" t="s">
        <v>469</v>
      </c>
      <c r="CB50">
        <v>5</v>
      </c>
      <c r="CC50" t="s">
        <v>143</v>
      </c>
      <c r="CF50" t="s">
        <v>103</v>
      </c>
      <c r="CG50" t="s">
        <v>104</v>
      </c>
      <c r="CH50" t="s">
        <v>105</v>
      </c>
      <c r="CJ50" t="s">
        <v>470</v>
      </c>
      <c r="CK50" t="s">
        <v>178</v>
      </c>
      <c r="CM50" t="s">
        <v>147</v>
      </c>
      <c r="CN50" t="s">
        <v>471</v>
      </c>
      <c r="CO50">
        <v>5</v>
      </c>
      <c r="CP50" t="s">
        <v>109</v>
      </c>
      <c r="CQ50" t="s">
        <v>472</v>
      </c>
      <c r="CR50" t="s">
        <v>181</v>
      </c>
      <c r="CS50" t="s">
        <v>151</v>
      </c>
      <c r="CT50" t="s">
        <v>151</v>
      </c>
      <c r="CV50" t="s">
        <v>139</v>
      </c>
      <c r="CW50" t="s">
        <v>232</v>
      </c>
      <c r="CY50" t="s">
        <v>322</v>
      </c>
      <c r="CZ50" t="s">
        <v>473</v>
      </c>
      <c r="DA50" t="s">
        <v>211</v>
      </c>
      <c r="DB50" t="s">
        <v>157</v>
      </c>
      <c r="DC50" t="s">
        <v>474</v>
      </c>
      <c r="DD50" t="s">
        <v>156</v>
      </c>
      <c r="DE50" t="s">
        <v>93</v>
      </c>
      <c r="DF50" t="s">
        <v>349</v>
      </c>
      <c r="DG50" t="s">
        <v>156</v>
      </c>
      <c r="DH50" t="s">
        <v>204</v>
      </c>
    </row>
    <row r="51" spans="1:112" x14ac:dyDescent="0.3">
      <c r="A51" t="s">
        <v>475</v>
      </c>
      <c r="B51" t="s">
        <v>476</v>
      </c>
      <c r="C51" t="s">
        <v>116</v>
      </c>
      <c r="D51" t="s">
        <v>139</v>
      </c>
      <c r="E51" t="s">
        <v>125</v>
      </c>
      <c r="F51" t="s">
        <v>125</v>
      </c>
      <c r="G51" t="s">
        <v>125</v>
      </c>
      <c r="H51" t="s">
        <v>121</v>
      </c>
      <c r="I51" t="s">
        <v>122</v>
      </c>
      <c r="J51" t="s">
        <v>122</v>
      </c>
      <c r="K51" t="s">
        <v>122</v>
      </c>
      <c r="L51" t="s">
        <v>122</v>
      </c>
      <c r="M51" t="s">
        <v>116</v>
      </c>
      <c r="N51" t="s">
        <v>139</v>
      </c>
      <c r="O51" t="s">
        <v>125</v>
      </c>
      <c r="P51" t="s">
        <v>125</v>
      </c>
      <c r="Q51" t="s">
        <v>125</v>
      </c>
      <c r="R51" t="s">
        <v>116</v>
      </c>
      <c r="S51" t="s">
        <v>188</v>
      </c>
      <c r="T51" t="s">
        <v>119</v>
      </c>
      <c r="U51" t="s">
        <v>119</v>
      </c>
      <c r="V51" t="s">
        <v>166</v>
      </c>
      <c r="W51" t="s">
        <v>116</v>
      </c>
      <c r="Y51" t="s">
        <v>125</v>
      </c>
      <c r="Z51" t="s">
        <v>125</v>
      </c>
      <c r="AA51" t="s">
        <v>125</v>
      </c>
      <c r="AB51" t="s">
        <v>126</v>
      </c>
      <c r="AC51" t="s">
        <v>127</v>
      </c>
      <c r="AD51" t="s">
        <v>128</v>
      </c>
      <c r="AE51" t="s">
        <v>171</v>
      </c>
      <c r="AF51" t="s">
        <v>130</v>
      </c>
      <c r="AG51" t="s">
        <v>131</v>
      </c>
      <c r="AH51" t="s">
        <v>135</v>
      </c>
      <c r="AI51" t="s">
        <v>133</v>
      </c>
      <c r="AJ51" t="s">
        <v>134</v>
      </c>
      <c r="AK51" t="s">
        <v>121</v>
      </c>
      <c r="AL51" t="s">
        <v>133</v>
      </c>
      <c r="AM51" t="s">
        <v>133</v>
      </c>
      <c r="AN51" t="s">
        <v>133</v>
      </c>
      <c r="AO51" t="s">
        <v>133</v>
      </c>
      <c r="AP51" t="s">
        <v>170</v>
      </c>
      <c r="AQ51" t="s">
        <v>127</v>
      </c>
      <c r="AR51" t="s">
        <v>136</v>
      </c>
      <c r="AS51" t="s">
        <v>171</v>
      </c>
      <c r="AT51" t="s">
        <v>130</v>
      </c>
      <c r="AU51" t="s">
        <v>131</v>
      </c>
      <c r="AV51" t="s">
        <v>135</v>
      </c>
      <c r="AW51" t="s">
        <v>136</v>
      </c>
      <c r="AX51" t="s">
        <v>127</v>
      </c>
      <c r="AY51" t="s">
        <v>137</v>
      </c>
      <c r="AZ51" t="s">
        <v>171</v>
      </c>
      <c r="BA51" t="s">
        <v>130</v>
      </c>
      <c r="BB51" t="s">
        <v>131</v>
      </c>
      <c r="BC51" t="s">
        <v>132</v>
      </c>
      <c r="BD51" t="s">
        <v>136</v>
      </c>
      <c r="BE51" t="s">
        <v>127</v>
      </c>
      <c r="BF51" t="s">
        <v>137</v>
      </c>
      <c r="BG51" t="s">
        <v>171</v>
      </c>
      <c r="BH51" t="s">
        <v>192</v>
      </c>
      <c r="BI51" t="s">
        <v>193</v>
      </c>
      <c r="BJ51" t="s">
        <v>132</v>
      </c>
      <c r="BK51" t="s">
        <v>139</v>
      </c>
      <c r="BL51" t="s">
        <v>139</v>
      </c>
      <c r="BM51" t="s">
        <v>132</v>
      </c>
      <c r="BN51" t="s">
        <v>132</v>
      </c>
      <c r="BO51" t="s">
        <v>139</v>
      </c>
      <c r="BP51" t="s">
        <v>139</v>
      </c>
      <c r="BT51" t="s">
        <v>90</v>
      </c>
      <c r="BU51" t="s">
        <v>91</v>
      </c>
      <c r="BW51" t="s">
        <v>95</v>
      </c>
      <c r="BY51" t="s">
        <v>477</v>
      </c>
      <c r="BZ51" t="s">
        <v>478</v>
      </c>
      <c r="CA51" t="s">
        <v>479</v>
      </c>
      <c r="CB51">
        <v>100</v>
      </c>
      <c r="CC51" t="s">
        <v>176</v>
      </c>
      <c r="CF51" t="s">
        <v>103</v>
      </c>
      <c r="CJ51" t="s">
        <v>480</v>
      </c>
      <c r="CK51" t="s">
        <v>107</v>
      </c>
      <c r="CL51" t="s">
        <v>481</v>
      </c>
      <c r="CM51" t="s">
        <v>358</v>
      </c>
      <c r="CO51">
        <v>7</v>
      </c>
      <c r="CP51" t="s">
        <v>109</v>
      </c>
      <c r="CQ51" t="s">
        <v>482</v>
      </c>
      <c r="CR51" t="s">
        <v>181</v>
      </c>
      <c r="CS51" t="s">
        <v>151</v>
      </c>
      <c r="CT51" t="s">
        <v>230</v>
      </c>
      <c r="CU51" t="s">
        <v>483</v>
      </c>
      <c r="CV51" t="s">
        <v>368</v>
      </c>
      <c r="CW51" t="s">
        <v>153</v>
      </c>
      <c r="CY51" t="s">
        <v>151</v>
      </c>
      <c r="DA51" t="s">
        <v>156</v>
      </c>
      <c r="DB51" t="s">
        <v>157</v>
      </c>
      <c r="DC51" t="s">
        <v>484</v>
      </c>
      <c r="DD51" t="s">
        <v>156</v>
      </c>
      <c r="DE51" t="s">
        <v>93</v>
      </c>
      <c r="DF51" t="s">
        <v>485</v>
      </c>
      <c r="DG51" t="s">
        <v>156</v>
      </c>
      <c r="DH51" t="s">
        <v>204</v>
      </c>
    </row>
    <row r="52" spans="1:112" x14ac:dyDescent="0.3">
      <c r="A52" t="s">
        <v>486</v>
      </c>
      <c r="B52" t="s">
        <v>487</v>
      </c>
      <c r="C52" t="s">
        <v>116</v>
      </c>
      <c r="D52" t="s">
        <v>117</v>
      </c>
      <c r="E52" t="s">
        <v>125</v>
      </c>
      <c r="F52" t="s">
        <v>239</v>
      </c>
      <c r="G52" t="s">
        <v>265</v>
      </c>
      <c r="H52" t="s">
        <v>116</v>
      </c>
      <c r="I52" t="s">
        <v>117</v>
      </c>
      <c r="J52" t="s">
        <v>125</v>
      </c>
      <c r="K52" t="s">
        <v>239</v>
      </c>
      <c r="L52" t="s">
        <v>265</v>
      </c>
      <c r="M52" t="s">
        <v>116</v>
      </c>
      <c r="N52" t="s">
        <v>117</v>
      </c>
      <c r="O52" t="s">
        <v>282</v>
      </c>
      <c r="P52" t="s">
        <v>282</v>
      </c>
      <c r="Q52" t="s">
        <v>166</v>
      </c>
      <c r="R52" t="s">
        <v>116</v>
      </c>
      <c r="S52" t="s">
        <v>117</v>
      </c>
      <c r="T52" t="s">
        <v>282</v>
      </c>
      <c r="U52" t="s">
        <v>282</v>
      </c>
      <c r="V52" t="s">
        <v>166</v>
      </c>
      <c r="W52" t="s">
        <v>275</v>
      </c>
      <c r="X52" t="s">
        <v>117</v>
      </c>
      <c r="Y52" t="s">
        <v>282</v>
      </c>
      <c r="Z52" t="s">
        <v>118</v>
      </c>
      <c r="AA52" t="s">
        <v>166</v>
      </c>
      <c r="AB52" t="s">
        <v>126</v>
      </c>
      <c r="AC52" t="s">
        <v>189</v>
      </c>
      <c r="AD52" t="s">
        <v>128</v>
      </c>
      <c r="AE52" t="s">
        <v>190</v>
      </c>
      <c r="AF52" t="s">
        <v>130</v>
      </c>
      <c r="AG52" t="s">
        <v>193</v>
      </c>
      <c r="AH52" t="s">
        <v>135</v>
      </c>
      <c r="AI52" t="s">
        <v>126</v>
      </c>
      <c r="AJ52" t="s">
        <v>189</v>
      </c>
      <c r="AK52" t="s">
        <v>128</v>
      </c>
      <c r="AL52" t="s">
        <v>190</v>
      </c>
      <c r="AM52" t="s">
        <v>130</v>
      </c>
      <c r="AN52" t="s">
        <v>193</v>
      </c>
      <c r="AO52" t="s">
        <v>135</v>
      </c>
      <c r="AP52" t="s">
        <v>126</v>
      </c>
      <c r="AQ52" t="s">
        <v>127</v>
      </c>
      <c r="AR52" t="s">
        <v>128</v>
      </c>
      <c r="AS52" t="s">
        <v>171</v>
      </c>
      <c r="AT52" t="s">
        <v>192</v>
      </c>
      <c r="AU52" t="s">
        <v>193</v>
      </c>
      <c r="AV52" t="s">
        <v>135</v>
      </c>
      <c r="AW52" t="s">
        <v>126</v>
      </c>
      <c r="AX52" t="s">
        <v>127</v>
      </c>
      <c r="AY52" t="s">
        <v>128</v>
      </c>
      <c r="AZ52" t="s">
        <v>171</v>
      </c>
      <c r="BA52" t="s">
        <v>192</v>
      </c>
      <c r="BB52" t="s">
        <v>193</v>
      </c>
      <c r="BC52" t="s">
        <v>135</v>
      </c>
      <c r="BD52" t="s">
        <v>136</v>
      </c>
      <c r="BE52" t="s">
        <v>167</v>
      </c>
      <c r="BF52" t="s">
        <v>128</v>
      </c>
      <c r="BG52" t="s">
        <v>129</v>
      </c>
      <c r="BH52" t="s">
        <v>138</v>
      </c>
      <c r="BI52" t="s">
        <v>193</v>
      </c>
      <c r="BJ52" t="s">
        <v>135</v>
      </c>
      <c r="BK52" t="s">
        <v>139</v>
      </c>
      <c r="BL52" t="s">
        <v>139</v>
      </c>
      <c r="BM52" t="s">
        <v>135</v>
      </c>
      <c r="BN52" t="s">
        <v>132</v>
      </c>
      <c r="BO52" t="s">
        <v>132</v>
      </c>
      <c r="BP52" t="s">
        <v>139</v>
      </c>
      <c r="BT52" t="s">
        <v>90</v>
      </c>
      <c r="BW52" t="s">
        <v>95</v>
      </c>
      <c r="BY52" t="s">
        <v>488</v>
      </c>
      <c r="CB52">
        <v>50</v>
      </c>
      <c r="CC52" t="s">
        <v>143</v>
      </c>
      <c r="CE52" t="s">
        <v>102</v>
      </c>
      <c r="CF52" t="s">
        <v>103</v>
      </c>
      <c r="CG52" t="s">
        <v>104</v>
      </c>
      <c r="CH52" t="s">
        <v>105</v>
      </c>
      <c r="CK52" t="s">
        <v>178</v>
      </c>
      <c r="CM52" t="s">
        <v>247</v>
      </c>
      <c r="CO52">
        <v>7</v>
      </c>
      <c r="CP52" t="s">
        <v>180</v>
      </c>
      <c r="CR52" t="s">
        <v>181</v>
      </c>
      <c r="CS52" t="s">
        <v>151</v>
      </c>
      <c r="CT52" t="s">
        <v>151</v>
      </c>
      <c r="CV52" t="s">
        <v>368</v>
      </c>
      <c r="CW52" t="s">
        <v>153</v>
      </c>
      <c r="CY52" t="s">
        <v>154</v>
      </c>
      <c r="CZ52" t="s">
        <v>489</v>
      </c>
      <c r="DA52" t="s">
        <v>156</v>
      </c>
      <c r="DB52" t="s">
        <v>151</v>
      </c>
      <c r="DC52" t="s">
        <v>490</v>
      </c>
      <c r="DD52" t="s">
        <v>156</v>
      </c>
      <c r="DE52" t="s">
        <v>93</v>
      </c>
      <c r="DF52" t="s">
        <v>491</v>
      </c>
      <c r="DG52" t="s">
        <v>156</v>
      </c>
      <c r="DH52" t="s">
        <v>160</v>
      </c>
    </row>
    <row r="53" spans="1:112" x14ac:dyDescent="0.3">
      <c r="A53" t="s">
        <v>492</v>
      </c>
      <c r="B53" t="s">
        <v>493</v>
      </c>
    </row>
    <row r="54" spans="1:112" x14ac:dyDescent="0.3">
      <c r="A54" t="s">
        <v>494</v>
      </c>
      <c r="B54" t="s">
        <v>495</v>
      </c>
      <c r="C54" t="s">
        <v>116</v>
      </c>
      <c r="D54" t="s">
        <v>124</v>
      </c>
      <c r="E54" t="s">
        <v>119</v>
      </c>
      <c r="F54" t="s">
        <v>119</v>
      </c>
      <c r="G54" t="s">
        <v>215</v>
      </c>
      <c r="H54" t="s">
        <v>116</v>
      </c>
      <c r="I54" t="s">
        <v>124</v>
      </c>
      <c r="J54" t="s">
        <v>119</v>
      </c>
      <c r="K54" t="s">
        <v>119</v>
      </c>
      <c r="L54" t="s">
        <v>215</v>
      </c>
      <c r="M54" t="s">
        <v>116</v>
      </c>
      <c r="N54" t="s">
        <v>124</v>
      </c>
      <c r="O54" t="s">
        <v>119</v>
      </c>
      <c r="P54" t="s">
        <v>119</v>
      </c>
      <c r="Q54" t="s">
        <v>215</v>
      </c>
      <c r="R54" t="s">
        <v>116</v>
      </c>
      <c r="S54" t="s">
        <v>124</v>
      </c>
      <c r="T54" t="s">
        <v>119</v>
      </c>
      <c r="U54" t="s">
        <v>119</v>
      </c>
      <c r="V54" t="s">
        <v>215</v>
      </c>
      <c r="W54" t="s">
        <v>116</v>
      </c>
      <c r="X54" t="s">
        <v>124</v>
      </c>
      <c r="Y54" t="s">
        <v>119</v>
      </c>
      <c r="Z54" t="s">
        <v>119</v>
      </c>
      <c r="AA54" t="s">
        <v>215</v>
      </c>
      <c r="AB54" t="s">
        <v>126</v>
      </c>
      <c r="AC54" t="s">
        <v>127</v>
      </c>
      <c r="AD54" t="s">
        <v>128</v>
      </c>
      <c r="AE54" t="s">
        <v>171</v>
      </c>
      <c r="AF54" t="s">
        <v>130</v>
      </c>
      <c r="AG54" t="s">
        <v>168</v>
      </c>
      <c r="AH54" t="s">
        <v>132</v>
      </c>
      <c r="AI54" t="s">
        <v>126</v>
      </c>
      <c r="AJ54" t="s">
        <v>127</v>
      </c>
      <c r="AK54" t="s">
        <v>136</v>
      </c>
      <c r="AL54" t="s">
        <v>171</v>
      </c>
      <c r="AM54" t="s">
        <v>130</v>
      </c>
      <c r="AN54" t="s">
        <v>168</v>
      </c>
      <c r="AO54" t="s">
        <v>132</v>
      </c>
      <c r="AP54" t="s">
        <v>126</v>
      </c>
      <c r="AQ54" t="s">
        <v>127</v>
      </c>
      <c r="AR54" t="s">
        <v>136</v>
      </c>
      <c r="AS54" t="s">
        <v>171</v>
      </c>
      <c r="AT54" t="s">
        <v>130</v>
      </c>
      <c r="AU54" t="s">
        <v>168</v>
      </c>
      <c r="AV54" t="s">
        <v>132</v>
      </c>
      <c r="AW54" t="s">
        <v>126</v>
      </c>
      <c r="AX54" t="s">
        <v>127</v>
      </c>
      <c r="AY54" t="s">
        <v>136</v>
      </c>
      <c r="AZ54" t="s">
        <v>171</v>
      </c>
      <c r="BA54" t="s">
        <v>130</v>
      </c>
      <c r="BB54" t="s">
        <v>168</v>
      </c>
      <c r="BC54" t="s">
        <v>132</v>
      </c>
      <c r="BD54" t="s">
        <v>126</v>
      </c>
      <c r="BE54" t="s">
        <v>127</v>
      </c>
      <c r="BF54" t="s">
        <v>137</v>
      </c>
      <c r="BG54" t="s">
        <v>171</v>
      </c>
      <c r="BH54" t="s">
        <v>130</v>
      </c>
      <c r="BI54" t="s">
        <v>168</v>
      </c>
      <c r="BJ54" t="s">
        <v>132</v>
      </c>
      <c r="BK54" t="s">
        <v>132</v>
      </c>
      <c r="BL54" t="s">
        <v>132</v>
      </c>
      <c r="BM54" t="s">
        <v>135</v>
      </c>
      <c r="BN54" t="s">
        <v>139</v>
      </c>
      <c r="BO54" t="s">
        <v>132</v>
      </c>
      <c r="BP54" t="s">
        <v>139</v>
      </c>
      <c r="BQ54" t="s">
        <v>217</v>
      </c>
      <c r="BT54" t="s">
        <v>90</v>
      </c>
      <c r="BY54" t="s">
        <v>496</v>
      </c>
      <c r="BZ54" t="s">
        <v>497</v>
      </c>
      <c r="CA54" t="s">
        <v>498</v>
      </c>
      <c r="CB54">
        <v>10</v>
      </c>
      <c r="CC54" t="s">
        <v>244</v>
      </c>
      <c r="CG54" t="s">
        <v>104</v>
      </c>
      <c r="CJ54" t="s">
        <v>499</v>
      </c>
      <c r="CK54" t="s">
        <v>107</v>
      </c>
      <c r="CL54" t="s">
        <v>499</v>
      </c>
      <c r="CM54" t="s">
        <v>247</v>
      </c>
      <c r="CO54">
        <v>6</v>
      </c>
      <c r="CP54" t="s">
        <v>288</v>
      </c>
      <c r="CR54" t="s">
        <v>150</v>
      </c>
      <c r="CS54" t="s">
        <v>151</v>
      </c>
      <c r="CT54" t="s">
        <v>151</v>
      </c>
      <c r="CV54" t="s">
        <v>219</v>
      </c>
      <c r="CW54" t="s">
        <v>500</v>
      </c>
      <c r="CY54" t="s">
        <v>151</v>
      </c>
      <c r="DA54" t="s">
        <v>156</v>
      </c>
      <c r="DB54" t="s">
        <v>157</v>
      </c>
      <c r="DC54" t="s">
        <v>501</v>
      </c>
      <c r="DD54" t="s">
        <v>156</v>
      </c>
      <c r="DE54" t="s">
        <v>93</v>
      </c>
      <c r="DF54" t="s">
        <v>501</v>
      </c>
      <c r="DG54" t="s">
        <v>151</v>
      </c>
      <c r="DH54" t="s">
        <v>160</v>
      </c>
    </row>
    <row r="55" spans="1:112" x14ac:dyDescent="0.3">
      <c r="A55" t="s">
        <v>502</v>
      </c>
      <c r="B55" t="s">
        <v>503</v>
      </c>
      <c r="C55" t="s">
        <v>116</v>
      </c>
      <c r="D55" t="s">
        <v>139</v>
      </c>
      <c r="E55" t="s">
        <v>125</v>
      </c>
      <c r="F55" t="s">
        <v>125</v>
      </c>
      <c r="G55" t="s">
        <v>125</v>
      </c>
      <c r="H55" t="s">
        <v>116</v>
      </c>
      <c r="I55" t="s">
        <v>139</v>
      </c>
      <c r="J55" t="s">
        <v>125</v>
      </c>
      <c r="K55" t="s">
        <v>125</v>
      </c>
      <c r="L55" t="s">
        <v>125</v>
      </c>
      <c r="M55" t="s">
        <v>116</v>
      </c>
      <c r="N55" t="s">
        <v>139</v>
      </c>
      <c r="O55" t="s">
        <v>125</v>
      </c>
      <c r="P55" t="s">
        <v>125</v>
      </c>
      <c r="Q55" t="s">
        <v>125</v>
      </c>
      <c r="R55" t="s">
        <v>116</v>
      </c>
      <c r="S55" t="s">
        <v>139</v>
      </c>
      <c r="T55" t="s">
        <v>125</v>
      </c>
      <c r="U55" t="s">
        <v>125</v>
      </c>
      <c r="V55" t="s">
        <v>125</v>
      </c>
      <c r="W55" t="s">
        <v>116</v>
      </c>
      <c r="X55" t="s">
        <v>139</v>
      </c>
      <c r="Y55" t="s">
        <v>125</v>
      </c>
      <c r="Z55" t="s">
        <v>125</v>
      </c>
      <c r="AA55" t="s">
        <v>125</v>
      </c>
      <c r="AB55" t="s">
        <v>126</v>
      </c>
      <c r="AC55" t="s">
        <v>167</v>
      </c>
      <c r="AD55" t="s">
        <v>137</v>
      </c>
      <c r="AE55" t="s">
        <v>190</v>
      </c>
      <c r="AF55" t="s">
        <v>130</v>
      </c>
      <c r="AG55" t="s">
        <v>131</v>
      </c>
      <c r="AH55" t="s">
        <v>132</v>
      </c>
      <c r="AI55" t="s">
        <v>170</v>
      </c>
      <c r="AJ55" t="s">
        <v>167</v>
      </c>
      <c r="AK55" t="s">
        <v>136</v>
      </c>
      <c r="AL55" t="s">
        <v>171</v>
      </c>
      <c r="AM55" t="s">
        <v>130</v>
      </c>
      <c r="AN55" t="s">
        <v>131</v>
      </c>
      <c r="AO55" t="s">
        <v>132</v>
      </c>
      <c r="AP55" t="s">
        <v>170</v>
      </c>
      <c r="AQ55" t="s">
        <v>167</v>
      </c>
      <c r="AR55" t="s">
        <v>136</v>
      </c>
      <c r="AS55" t="s">
        <v>171</v>
      </c>
      <c r="AT55" t="s">
        <v>130</v>
      </c>
      <c r="AU55" t="s">
        <v>131</v>
      </c>
      <c r="AV55" t="s">
        <v>132</v>
      </c>
      <c r="AW55" t="s">
        <v>170</v>
      </c>
      <c r="AX55" t="s">
        <v>167</v>
      </c>
      <c r="AY55" t="s">
        <v>136</v>
      </c>
      <c r="AZ55" t="s">
        <v>171</v>
      </c>
      <c r="BA55" t="s">
        <v>130</v>
      </c>
      <c r="BB55" t="s">
        <v>131</v>
      </c>
      <c r="BC55" t="s">
        <v>132</v>
      </c>
      <c r="BD55" t="s">
        <v>136</v>
      </c>
      <c r="BE55" t="s">
        <v>172</v>
      </c>
      <c r="BF55" t="s">
        <v>137</v>
      </c>
      <c r="BG55" t="s">
        <v>129</v>
      </c>
      <c r="BH55" t="s">
        <v>130</v>
      </c>
      <c r="BI55" t="s">
        <v>193</v>
      </c>
      <c r="BJ55" t="s">
        <v>132</v>
      </c>
      <c r="BK55" t="s">
        <v>139</v>
      </c>
      <c r="BL55" t="s">
        <v>139</v>
      </c>
      <c r="BM55" t="s">
        <v>139</v>
      </c>
      <c r="BN55" t="s">
        <v>139</v>
      </c>
      <c r="BO55" t="s">
        <v>139</v>
      </c>
      <c r="BP55" t="s">
        <v>139</v>
      </c>
      <c r="BW55" t="s">
        <v>95</v>
      </c>
      <c r="BY55" t="s">
        <v>504</v>
      </c>
      <c r="BZ55" t="s">
        <v>504</v>
      </c>
      <c r="CA55" t="s">
        <v>504</v>
      </c>
      <c r="CB55">
        <v>2</v>
      </c>
      <c r="CC55" t="s">
        <v>176</v>
      </c>
      <c r="CF55" t="s">
        <v>103</v>
      </c>
      <c r="CH55" t="s">
        <v>105</v>
      </c>
      <c r="CJ55" t="s">
        <v>505</v>
      </c>
      <c r="CK55" t="s">
        <v>107</v>
      </c>
      <c r="CL55" t="s">
        <v>506</v>
      </c>
      <c r="CM55" t="s">
        <v>147</v>
      </c>
      <c r="CN55" t="s">
        <v>507</v>
      </c>
      <c r="CO55">
        <v>5</v>
      </c>
      <c r="CP55" t="s">
        <v>109</v>
      </c>
      <c r="CQ55" t="s">
        <v>508</v>
      </c>
      <c r="CR55" t="s">
        <v>509</v>
      </c>
      <c r="CS55" t="s">
        <v>151</v>
      </c>
      <c r="CT55" t="s">
        <v>230</v>
      </c>
      <c r="CU55" t="s">
        <v>510</v>
      </c>
      <c r="CV55" t="s">
        <v>152</v>
      </c>
      <c r="CW55" t="s">
        <v>153</v>
      </c>
      <c r="CY55" t="s">
        <v>154</v>
      </c>
      <c r="CZ55" t="s">
        <v>511</v>
      </c>
      <c r="DA55" t="s">
        <v>156</v>
      </c>
      <c r="DB55" t="s">
        <v>157</v>
      </c>
      <c r="DC55" t="s">
        <v>512</v>
      </c>
      <c r="DD55" t="s">
        <v>156</v>
      </c>
      <c r="DE55" t="s">
        <v>93</v>
      </c>
      <c r="DF55" t="s">
        <v>513</v>
      </c>
      <c r="DG55" t="s">
        <v>156</v>
      </c>
      <c r="DH55" t="s">
        <v>222</v>
      </c>
    </row>
    <row r="56" spans="1:112" x14ac:dyDescent="0.3">
      <c r="A56" t="s">
        <v>514</v>
      </c>
      <c r="B56" t="s">
        <v>515</v>
      </c>
      <c r="C56" t="s">
        <v>116</v>
      </c>
      <c r="D56" t="s">
        <v>117</v>
      </c>
      <c r="E56" t="s">
        <v>340</v>
      </c>
      <c r="F56" t="s">
        <v>118</v>
      </c>
      <c r="G56" t="s">
        <v>166</v>
      </c>
      <c r="H56" t="s">
        <v>121</v>
      </c>
      <c r="I56" t="s">
        <v>122</v>
      </c>
      <c r="J56" t="s">
        <v>122</v>
      </c>
      <c r="K56" t="s">
        <v>122</v>
      </c>
      <c r="L56" t="s">
        <v>122</v>
      </c>
      <c r="M56" t="s">
        <v>116</v>
      </c>
      <c r="N56" t="s">
        <v>117</v>
      </c>
      <c r="O56" t="s">
        <v>165</v>
      </c>
      <c r="P56" t="s">
        <v>165</v>
      </c>
      <c r="Q56" t="s">
        <v>166</v>
      </c>
      <c r="R56" t="s">
        <v>116</v>
      </c>
      <c r="S56" t="s">
        <v>117</v>
      </c>
      <c r="T56" t="s">
        <v>165</v>
      </c>
      <c r="U56" t="s">
        <v>118</v>
      </c>
      <c r="V56" t="s">
        <v>166</v>
      </c>
      <c r="W56" t="s">
        <v>116</v>
      </c>
      <c r="X56" t="s">
        <v>117</v>
      </c>
      <c r="Y56" t="s">
        <v>119</v>
      </c>
      <c r="Z56" t="s">
        <v>119</v>
      </c>
      <c r="AA56" t="s">
        <v>166</v>
      </c>
      <c r="AB56" t="s">
        <v>126</v>
      </c>
      <c r="AC56" t="s">
        <v>167</v>
      </c>
      <c r="AD56" t="s">
        <v>128</v>
      </c>
      <c r="AE56" t="s">
        <v>171</v>
      </c>
      <c r="AF56" t="s">
        <v>191</v>
      </c>
      <c r="AG56" t="s">
        <v>131</v>
      </c>
      <c r="AH56" t="s">
        <v>132</v>
      </c>
      <c r="AI56" t="s">
        <v>133</v>
      </c>
      <c r="AJ56" t="s">
        <v>134</v>
      </c>
      <c r="AK56" t="s">
        <v>121</v>
      </c>
      <c r="AL56" t="s">
        <v>133</v>
      </c>
      <c r="AM56" t="s">
        <v>133</v>
      </c>
      <c r="AN56" t="s">
        <v>133</v>
      </c>
      <c r="AO56" t="s">
        <v>133</v>
      </c>
      <c r="AP56" t="s">
        <v>126</v>
      </c>
      <c r="AQ56" t="s">
        <v>167</v>
      </c>
      <c r="AR56" t="s">
        <v>128</v>
      </c>
      <c r="AS56" t="s">
        <v>171</v>
      </c>
      <c r="AT56" t="s">
        <v>191</v>
      </c>
      <c r="AU56" t="s">
        <v>131</v>
      </c>
      <c r="AV56" t="s">
        <v>132</v>
      </c>
      <c r="AW56" t="s">
        <v>126</v>
      </c>
      <c r="AX56" t="s">
        <v>167</v>
      </c>
      <c r="AY56" t="s">
        <v>128</v>
      </c>
      <c r="AZ56" t="s">
        <v>171</v>
      </c>
      <c r="BA56" t="s">
        <v>191</v>
      </c>
      <c r="BB56" t="s">
        <v>131</v>
      </c>
      <c r="BC56" t="s">
        <v>132</v>
      </c>
      <c r="BD56" t="s">
        <v>136</v>
      </c>
      <c r="BE56" t="s">
        <v>172</v>
      </c>
      <c r="BF56" t="s">
        <v>137</v>
      </c>
      <c r="BG56" t="s">
        <v>129</v>
      </c>
      <c r="BH56" t="s">
        <v>130</v>
      </c>
      <c r="BI56" t="s">
        <v>193</v>
      </c>
      <c r="BJ56" t="s">
        <v>132</v>
      </c>
      <c r="BK56" t="s">
        <v>135</v>
      </c>
      <c r="BL56" t="s">
        <v>139</v>
      </c>
      <c r="BM56" t="s">
        <v>139</v>
      </c>
      <c r="BN56" t="s">
        <v>139</v>
      </c>
      <c r="BO56" t="s">
        <v>139</v>
      </c>
      <c r="BP56" t="s">
        <v>139</v>
      </c>
      <c r="BR56" t="s">
        <v>88</v>
      </c>
      <c r="BY56" t="s">
        <v>217</v>
      </c>
      <c r="BZ56" t="s">
        <v>217</v>
      </c>
      <c r="CA56" t="s">
        <v>217</v>
      </c>
      <c r="CB56">
        <v>2</v>
      </c>
      <c r="CC56" t="s">
        <v>244</v>
      </c>
      <c r="CF56" t="s">
        <v>103</v>
      </c>
      <c r="CG56" t="s">
        <v>104</v>
      </c>
      <c r="CH56" t="s">
        <v>105</v>
      </c>
      <c r="CJ56" t="s">
        <v>516</v>
      </c>
      <c r="CK56" t="s">
        <v>198</v>
      </c>
      <c r="CM56" t="s">
        <v>247</v>
      </c>
      <c r="CO56">
        <v>5</v>
      </c>
      <c r="CP56" t="s">
        <v>109</v>
      </c>
      <c r="CQ56" t="s">
        <v>517</v>
      </c>
      <c r="CR56" t="s">
        <v>181</v>
      </c>
      <c r="CS56" t="s">
        <v>151</v>
      </c>
      <c r="CT56" t="s">
        <v>156</v>
      </c>
      <c r="CV56" t="s">
        <v>152</v>
      </c>
      <c r="CW56" t="s">
        <v>153</v>
      </c>
      <c r="CY56" t="s">
        <v>154</v>
      </c>
      <c r="CZ56" t="s">
        <v>518</v>
      </c>
      <c r="DA56" t="s">
        <v>156</v>
      </c>
      <c r="DB56" t="s">
        <v>157</v>
      </c>
      <c r="DC56" t="s">
        <v>519</v>
      </c>
      <c r="DD56" t="s">
        <v>156</v>
      </c>
      <c r="DE56" t="s">
        <v>93</v>
      </c>
      <c r="DF56" t="s">
        <v>520</v>
      </c>
      <c r="DG56" t="s">
        <v>151</v>
      </c>
      <c r="DH56" t="s">
        <v>204</v>
      </c>
    </row>
    <row r="57" spans="1:112" x14ac:dyDescent="0.3">
      <c r="A57" t="s">
        <v>521</v>
      </c>
      <c r="B57" t="s">
        <v>522</v>
      </c>
      <c r="C57" t="s">
        <v>123</v>
      </c>
      <c r="D57" t="s">
        <v>124</v>
      </c>
      <c r="E57" t="s">
        <v>118</v>
      </c>
      <c r="F57" t="s">
        <v>119</v>
      </c>
      <c r="G57" t="s">
        <v>166</v>
      </c>
      <c r="H57" t="s">
        <v>121</v>
      </c>
      <c r="I57" t="s">
        <v>122</v>
      </c>
      <c r="J57" t="s">
        <v>122</v>
      </c>
      <c r="K57" t="s">
        <v>122</v>
      </c>
      <c r="L57" t="s">
        <v>122</v>
      </c>
      <c r="M57" t="s">
        <v>123</v>
      </c>
      <c r="N57" t="s">
        <v>124</v>
      </c>
      <c r="O57" t="s">
        <v>118</v>
      </c>
      <c r="P57" t="s">
        <v>118</v>
      </c>
      <c r="Q57" t="s">
        <v>166</v>
      </c>
      <c r="R57" t="s">
        <v>123</v>
      </c>
      <c r="S57" t="s">
        <v>124</v>
      </c>
      <c r="T57" t="s">
        <v>118</v>
      </c>
      <c r="U57" t="s">
        <v>118</v>
      </c>
      <c r="V57" t="s">
        <v>166</v>
      </c>
      <c r="W57" t="s">
        <v>116</v>
      </c>
      <c r="X57" t="s">
        <v>124</v>
      </c>
      <c r="Y57" t="s">
        <v>118</v>
      </c>
      <c r="Z57" t="s">
        <v>118</v>
      </c>
      <c r="AA57" t="s">
        <v>166</v>
      </c>
      <c r="AB57" t="s">
        <v>126</v>
      </c>
      <c r="AC57" t="s">
        <v>167</v>
      </c>
      <c r="AD57" t="s">
        <v>128</v>
      </c>
      <c r="AE57" t="s">
        <v>129</v>
      </c>
      <c r="AF57" t="s">
        <v>130</v>
      </c>
      <c r="AG57" t="s">
        <v>131</v>
      </c>
      <c r="AH57" t="s">
        <v>132</v>
      </c>
      <c r="AI57" t="s">
        <v>133</v>
      </c>
      <c r="AJ57" t="s">
        <v>134</v>
      </c>
      <c r="AK57" t="s">
        <v>121</v>
      </c>
      <c r="AL57" t="s">
        <v>133</v>
      </c>
      <c r="AM57" t="s">
        <v>133</v>
      </c>
      <c r="AN57" t="s">
        <v>133</v>
      </c>
      <c r="AO57" t="s">
        <v>133</v>
      </c>
      <c r="AP57" t="s">
        <v>126</v>
      </c>
      <c r="AQ57" t="s">
        <v>167</v>
      </c>
      <c r="AR57" t="s">
        <v>128</v>
      </c>
      <c r="AS57" t="s">
        <v>129</v>
      </c>
      <c r="AT57" t="s">
        <v>130</v>
      </c>
      <c r="AU57" t="s">
        <v>131</v>
      </c>
      <c r="AV57" t="s">
        <v>132</v>
      </c>
      <c r="AW57" t="s">
        <v>126</v>
      </c>
      <c r="AX57" t="s">
        <v>167</v>
      </c>
      <c r="AY57" t="s">
        <v>128</v>
      </c>
      <c r="AZ57" t="s">
        <v>129</v>
      </c>
      <c r="BA57" t="s">
        <v>130</v>
      </c>
      <c r="BB57" t="s">
        <v>131</v>
      </c>
      <c r="BC57" t="s">
        <v>132</v>
      </c>
      <c r="BD57" t="s">
        <v>136</v>
      </c>
      <c r="BE57" t="s">
        <v>172</v>
      </c>
      <c r="BF57" t="s">
        <v>137</v>
      </c>
      <c r="BG57" t="s">
        <v>129</v>
      </c>
      <c r="BH57" t="s">
        <v>138</v>
      </c>
      <c r="BI57" t="s">
        <v>131</v>
      </c>
      <c r="BJ57" t="s">
        <v>135</v>
      </c>
      <c r="BK57" t="s">
        <v>132</v>
      </c>
      <c r="BL57" t="s">
        <v>139</v>
      </c>
      <c r="BM57" t="s">
        <v>132</v>
      </c>
      <c r="BN57" t="s">
        <v>132</v>
      </c>
      <c r="BO57" t="s">
        <v>132</v>
      </c>
      <c r="BP57" t="s">
        <v>132</v>
      </c>
      <c r="BR57" t="s">
        <v>88</v>
      </c>
      <c r="BV57" t="s">
        <v>92</v>
      </c>
      <c r="BY57" t="s">
        <v>523</v>
      </c>
      <c r="BZ57" t="s">
        <v>142</v>
      </c>
      <c r="CA57" t="s">
        <v>436</v>
      </c>
      <c r="CB57">
        <v>6</v>
      </c>
      <c r="CC57" t="s">
        <v>244</v>
      </c>
      <c r="CD57" t="s">
        <v>101</v>
      </c>
      <c r="CH57" t="s">
        <v>105</v>
      </c>
      <c r="CJ57" t="s">
        <v>524</v>
      </c>
      <c r="CK57" t="s">
        <v>178</v>
      </c>
      <c r="CM57" t="s">
        <v>147</v>
      </c>
      <c r="CN57" t="s">
        <v>525</v>
      </c>
      <c r="CO57">
        <v>7</v>
      </c>
      <c r="CP57" t="s">
        <v>109</v>
      </c>
      <c r="CQ57" t="s">
        <v>526</v>
      </c>
      <c r="CR57" t="s">
        <v>181</v>
      </c>
      <c r="CS57" t="s">
        <v>151</v>
      </c>
      <c r="CT57" t="s">
        <v>156</v>
      </c>
      <c r="CV57" t="s">
        <v>139</v>
      </c>
      <c r="CW57" t="s">
        <v>153</v>
      </c>
      <c r="CY57" t="s">
        <v>154</v>
      </c>
      <c r="CZ57" t="s">
        <v>527</v>
      </c>
      <c r="DA57" t="s">
        <v>211</v>
      </c>
      <c r="DB57" t="s">
        <v>157</v>
      </c>
      <c r="DC57" t="s">
        <v>528</v>
      </c>
      <c r="DD57" t="s">
        <v>156</v>
      </c>
      <c r="DE57" t="s">
        <v>93</v>
      </c>
      <c r="DF57" t="s">
        <v>221</v>
      </c>
      <c r="DG57" t="s">
        <v>151</v>
      </c>
      <c r="DH57" t="s">
        <v>204</v>
      </c>
    </row>
    <row r="58" spans="1:112" x14ac:dyDescent="0.3">
      <c r="A58" t="s">
        <v>529</v>
      </c>
      <c r="B58" t="s">
        <v>530</v>
      </c>
    </row>
    <row r="59" spans="1:112" x14ac:dyDescent="0.3">
      <c r="A59" t="s">
        <v>531</v>
      </c>
      <c r="B59" t="s">
        <v>532</v>
      </c>
      <c r="C59" t="s">
        <v>116</v>
      </c>
      <c r="D59" t="s">
        <v>117</v>
      </c>
      <c r="E59" t="s">
        <v>118</v>
      </c>
      <c r="F59" t="s">
        <v>119</v>
      </c>
      <c r="G59" t="s">
        <v>120</v>
      </c>
      <c r="H59" t="s">
        <v>116</v>
      </c>
      <c r="I59" t="s">
        <v>117</v>
      </c>
      <c r="J59" t="s">
        <v>119</v>
      </c>
      <c r="K59" t="s">
        <v>118</v>
      </c>
      <c r="L59" t="s">
        <v>120</v>
      </c>
      <c r="M59" t="s">
        <v>116</v>
      </c>
      <c r="N59" t="s">
        <v>117</v>
      </c>
      <c r="O59" t="s">
        <v>119</v>
      </c>
      <c r="P59" t="s">
        <v>119</v>
      </c>
      <c r="Q59" t="s">
        <v>120</v>
      </c>
      <c r="R59" t="s">
        <v>123</v>
      </c>
      <c r="S59" t="s">
        <v>188</v>
      </c>
      <c r="T59" t="s">
        <v>119</v>
      </c>
      <c r="U59" t="s">
        <v>119</v>
      </c>
      <c r="V59" t="s">
        <v>216</v>
      </c>
      <c r="W59" t="s">
        <v>121</v>
      </c>
      <c r="X59" t="s">
        <v>188</v>
      </c>
      <c r="Y59" t="s">
        <v>125</v>
      </c>
      <c r="Z59" t="s">
        <v>125</v>
      </c>
      <c r="AA59" t="s">
        <v>125</v>
      </c>
      <c r="AB59" t="s">
        <v>126</v>
      </c>
      <c r="AC59" t="s">
        <v>189</v>
      </c>
      <c r="AD59" t="s">
        <v>128</v>
      </c>
      <c r="AE59" t="s">
        <v>129</v>
      </c>
      <c r="AF59" t="s">
        <v>191</v>
      </c>
      <c r="AG59" t="s">
        <v>168</v>
      </c>
      <c r="AH59" t="s">
        <v>132</v>
      </c>
      <c r="AI59" t="s">
        <v>126</v>
      </c>
      <c r="AJ59" t="s">
        <v>189</v>
      </c>
      <c r="AK59" t="s">
        <v>128</v>
      </c>
      <c r="AL59" t="s">
        <v>129</v>
      </c>
      <c r="AM59" t="s">
        <v>191</v>
      </c>
      <c r="AN59" t="s">
        <v>168</v>
      </c>
      <c r="AO59" t="s">
        <v>132</v>
      </c>
      <c r="AP59" t="s">
        <v>126</v>
      </c>
      <c r="AQ59" t="s">
        <v>127</v>
      </c>
      <c r="AR59" t="s">
        <v>136</v>
      </c>
      <c r="AS59" t="s">
        <v>129</v>
      </c>
      <c r="AT59" t="s">
        <v>191</v>
      </c>
      <c r="AU59" t="s">
        <v>168</v>
      </c>
      <c r="AV59" t="s">
        <v>132</v>
      </c>
      <c r="AW59" t="s">
        <v>170</v>
      </c>
      <c r="AX59" t="s">
        <v>127</v>
      </c>
      <c r="AY59" t="s">
        <v>136</v>
      </c>
      <c r="AZ59" t="s">
        <v>129</v>
      </c>
      <c r="BA59" t="s">
        <v>191</v>
      </c>
      <c r="BB59" t="s">
        <v>131</v>
      </c>
      <c r="BC59" t="s">
        <v>132</v>
      </c>
      <c r="BD59" t="s">
        <v>136</v>
      </c>
      <c r="BE59" t="s">
        <v>172</v>
      </c>
      <c r="BF59" t="s">
        <v>137</v>
      </c>
      <c r="BG59" t="s">
        <v>129</v>
      </c>
      <c r="BH59" t="s">
        <v>138</v>
      </c>
      <c r="BI59" t="s">
        <v>193</v>
      </c>
      <c r="BJ59" t="s">
        <v>135</v>
      </c>
      <c r="BK59" t="s">
        <v>139</v>
      </c>
      <c r="BL59" t="s">
        <v>132</v>
      </c>
      <c r="BM59" t="s">
        <v>135</v>
      </c>
      <c r="BN59" t="s">
        <v>135</v>
      </c>
      <c r="BO59" t="s">
        <v>135</v>
      </c>
      <c r="BP59" t="s">
        <v>132</v>
      </c>
      <c r="BQ59" t="s">
        <v>533</v>
      </c>
      <c r="BT59" t="s">
        <v>90</v>
      </c>
      <c r="BU59" t="s">
        <v>91</v>
      </c>
      <c r="BV59" t="s">
        <v>92</v>
      </c>
      <c r="BY59" t="s">
        <v>534</v>
      </c>
      <c r="BZ59" t="s">
        <v>535</v>
      </c>
      <c r="CA59" t="s">
        <v>536</v>
      </c>
      <c r="CB59">
        <v>45</v>
      </c>
      <c r="CC59" t="s">
        <v>176</v>
      </c>
      <c r="CF59" t="s">
        <v>103</v>
      </c>
      <c r="CJ59" t="s">
        <v>537</v>
      </c>
      <c r="CK59" t="s">
        <v>300</v>
      </c>
      <c r="CM59" t="s">
        <v>247</v>
      </c>
      <c r="CO59">
        <v>5</v>
      </c>
      <c r="CP59" t="s">
        <v>109</v>
      </c>
      <c r="CQ59" t="s">
        <v>538</v>
      </c>
      <c r="CR59" t="s">
        <v>181</v>
      </c>
      <c r="CS59" t="s">
        <v>151</v>
      </c>
      <c r="CT59" t="s">
        <v>156</v>
      </c>
      <c r="CV59" t="s">
        <v>152</v>
      </c>
      <c r="CW59" t="s">
        <v>153</v>
      </c>
      <c r="CY59" t="s">
        <v>154</v>
      </c>
      <c r="CZ59" t="s">
        <v>539</v>
      </c>
      <c r="DA59" t="s">
        <v>156</v>
      </c>
      <c r="DB59" t="s">
        <v>157</v>
      </c>
      <c r="DC59" t="s">
        <v>540</v>
      </c>
      <c r="DD59" t="s">
        <v>156</v>
      </c>
      <c r="DE59" t="s">
        <v>93</v>
      </c>
      <c r="DF59" t="s">
        <v>485</v>
      </c>
      <c r="DG59" t="s">
        <v>156</v>
      </c>
      <c r="DH59" t="s">
        <v>204</v>
      </c>
    </row>
    <row r="60" spans="1:112" x14ac:dyDescent="0.3">
      <c r="A60" t="s">
        <v>541</v>
      </c>
      <c r="B60" t="s">
        <v>542</v>
      </c>
      <c r="C60" t="s">
        <v>116</v>
      </c>
      <c r="D60" t="s">
        <v>117</v>
      </c>
      <c r="E60" t="s">
        <v>122</v>
      </c>
      <c r="F60" t="s">
        <v>118</v>
      </c>
      <c r="G60" t="s">
        <v>166</v>
      </c>
      <c r="H60" t="s">
        <v>116</v>
      </c>
      <c r="I60" t="s">
        <v>117</v>
      </c>
      <c r="J60" t="s">
        <v>122</v>
      </c>
      <c r="K60" t="s">
        <v>118</v>
      </c>
      <c r="L60" t="s">
        <v>166</v>
      </c>
      <c r="M60" t="s">
        <v>116</v>
      </c>
      <c r="N60" t="s">
        <v>117</v>
      </c>
      <c r="O60" t="s">
        <v>122</v>
      </c>
      <c r="P60" t="s">
        <v>118</v>
      </c>
      <c r="Q60" t="s">
        <v>120</v>
      </c>
      <c r="R60" t="s">
        <v>116</v>
      </c>
      <c r="S60" t="s">
        <v>117</v>
      </c>
      <c r="T60" t="s">
        <v>122</v>
      </c>
      <c r="U60" t="s">
        <v>118</v>
      </c>
      <c r="V60" t="s">
        <v>120</v>
      </c>
      <c r="W60" t="s">
        <v>116</v>
      </c>
      <c r="X60" t="s">
        <v>124</v>
      </c>
      <c r="Y60" t="s">
        <v>122</v>
      </c>
      <c r="Z60" t="s">
        <v>119</v>
      </c>
      <c r="AA60" t="s">
        <v>166</v>
      </c>
      <c r="AB60" t="s">
        <v>126</v>
      </c>
      <c r="AC60" t="s">
        <v>189</v>
      </c>
      <c r="AD60" t="s">
        <v>128</v>
      </c>
      <c r="AE60" t="s">
        <v>171</v>
      </c>
      <c r="AF60" t="s">
        <v>130</v>
      </c>
      <c r="AG60" t="s">
        <v>193</v>
      </c>
      <c r="AH60" t="s">
        <v>135</v>
      </c>
      <c r="AI60" t="s">
        <v>126</v>
      </c>
      <c r="AJ60" t="s">
        <v>189</v>
      </c>
      <c r="AK60" t="s">
        <v>128</v>
      </c>
      <c r="AL60" t="s">
        <v>171</v>
      </c>
      <c r="AM60" t="s">
        <v>130</v>
      </c>
      <c r="AN60" t="s">
        <v>193</v>
      </c>
      <c r="AO60" t="s">
        <v>135</v>
      </c>
      <c r="AP60" t="s">
        <v>126</v>
      </c>
      <c r="AQ60" t="s">
        <v>189</v>
      </c>
      <c r="AR60" t="s">
        <v>128</v>
      </c>
      <c r="AS60" t="s">
        <v>171</v>
      </c>
      <c r="AT60" t="s">
        <v>130</v>
      </c>
      <c r="AU60" t="s">
        <v>193</v>
      </c>
      <c r="AV60" t="s">
        <v>135</v>
      </c>
      <c r="AW60" t="s">
        <v>126</v>
      </c>
      <c r="AX60" t="s">
        <v>189</v>
      </c>
      <c r="AY60" t="s">
        <v>128</v>
      </c>
      <c r="AZ60" t="s">
        <v>171</v>
      </c>
      <c r="BA60" t="s">
        <v>130</v>
      </c>
      <c r="BB60" t="s">
        <v>193</v>
      </c>
      <c r="BC60" t="s">
        <v>135</v>
      </c>
      <c r="BD60" t="s">
        <v>170</v>
      </c>
      <c r="BE60" t="s">
        <v>127</v>
      </c>
      <c r="BF60" t="s">
        <v>137</v>
      </c>
      <c r="BG60" t="s">
        <v>171</v>
      </c>
      <c r="BH60" t="s">
        <v>192</v>
      </c>
      <c r="BI60" t="s">
        <v>193</v>
      </c>
      <c r="BJ60" t="s">
        <v>135</v>
      </c>
      <c r="BK60" t="s">
        <v>132</v>
      </c>
      <c r="BL60" t="s">
        <v>135</v>
      </c>
      <c r="BM60" t="s">
        <v>132</v>
      </c>
      <c r="BN60" t="s">
        <v>135</v>
      </c>
      <c r="BO60" t="s">
        <v>132</v>
      </c>
      <c r="BP60" t="s">
        <v>140</v>
      </c>
      <c r="BQ60" t="s">
        <v>543</v>
      </c>
      <c r="BR60" t="s">
        <v>88</v>
      </c>
      <c r="BS60" t="s">
        <v>89</v>
      </c>
      <c r="BX60" t="s">
        <v>543</v>
      </c>
      <c r="BY60" t="s">
        <v>544</v>
      </c>
      <c r="BZ60" t="s">
        <v>545</v>
      </c>
      <c r="CA60" t="s">
        <v>546</v>
      </c>
      <c r="CB60">
        <v>12</v>
      </c>
      <c r="CC60" t="s">
        <v>143</v>
      </c>
      <c r="CF60" t="s">
        <v>103</v>
      </c>
      <c r="CH60" t="s">
        <v>105</v>
      </c>
      <c r="CK60" t="s">
        <v>300</v>
      </c>
      <c r="CM60" t="s">
        <v>247</v>
      </c>
      <c r="CO60">
        <v>6</v>
      </c>
      <c r="CP60" t="s">
        <v>109</v>
      </c>
      <c r="CQ60" t="s">
        <v>547</v>
      </c>
      <c r="CR60" t="s">
        <v>181</v>
      </c>
      <c r="CS60" t="s">
        <v>151</v>
      </c>
      <c r="CT60" t="s">
        <v>151</v>
      </c>
      <c r="CV60" t="s">
        <v>152</v>
      </c>
      <c r="CW60" t="s">
        <v>153</v>
      </c>
      <c r="CY60" t="s">
        <v>151</v>
      </c>
      <c r="DA60" t="s">
        <v>233</v>
      </c>
      <c r="DB60" t="s">
        <v>157</v>
      </c>
      <c r="DC60" t="s">
        <v>548</v>
      </c>
      <c r="DD60" t="s">
        <v>156</v>
      </c>
      <c r="DE60" t="s">
        <v>93</v>
      </c>
      <c r="DF60" t="s">
        <v>349</v>
      </c>
      <c r="DG60" t="s">
        <v>156</v>
      </c>
      <c r="DH60" t="s">
        <v>160</v>
      </c>
    </row>
    <row r="61" spans="1:112" x14ac:dyDescent="0.3">
      <c r="A61" t="s">
        <v>549</v>
      </c>
      <c r="B61" t="s">
        <v>550</v>
      </c>
      <c r="C61" t="s">
        <v>116</v>
      </c>
      <c r="D61" t="s">
        <v>124</v>
      </c>
      <c r="E61" t="s">
        <v>125</v>
      </c>
      <c r="F61" t="s">
        <v>239</v>
      </c>
      <c r="G61" t="s">
        <v>265</v>
      </c>
      <c r="H61" t="s">
        <v>121</v>
      </c>
      <c r="I61" t="s">
        <v>122</v>
      </c>
      <c r="J61" t="s">
        <v>122</v>
      </c>
      <c r="K61" t="s">
        <v>122</v>
      </c>
      <c r="L61" t="s">
        <v>122</v>
      </c>
      <c r="M61" t="s">
        <v>123</v>
      </c>
      <c r="N61" t="s">
        <v>188</v>
      </c>
      <c r="O61" t="s">
        <v>119</v>
      </c>
      <c r="P61" t="s">
        <v>119</v>
      </c>
      <c r="Q61" t="s">
        <v>215</v>
      </c>
      <c r="R61" t="s">
        <v>123</v>
      </c>
      <c r="S61" t="s">
        <v>188</v>
      </c>
      <c r="T61" t="s">
        <v>119</v>
      </c>
      <c r="U61" t="s">
        <v>119</v>
      </c>
      <c r="V61" t="s">
        <v>215</v>
      </c>
      <c r="W61" t="s">
        <v>275</v>
      </c>
      <c r="X61" t="s">
        <v>139</v>
      </c>
      <c r="Y61" t="s">
        <v>125</v>
      </c>
      <c r="Z61" t="s">
        <v>125</v>
      </c>
      <c r="AA61" t="s">
        <v>125</v>
      </c>
      <c r="AB61" t="s">
        <v>170</v>
      </c>
      <c r="AC61" t="s">
        <v>127</v>
      </c>
      <c r="AD61" t="s">
        <v>137</v>
      </c>
      <c r="AE61" t="s">
        <v>171</v>
      </c>
      <c r="AF61" t="s">
        <v>130</v>
      </c>
      <c r="AG61" t="s">
        <v>131</v>
      </c>
      <c r="AH61" t="s">
        <v>132</v>
      </c>
      <c r="AP61" t="s">
        <v>170</v>
      </c>
      <c r="AQ61" t="s">
        <v>127</v>
      </c>
      <c r="AR61" t="s">
        <v>137</v>
      </c>
      <c r="AS61" t="s">
        <v>171</v>
      </c>
      <c r="AT61" t="s">
        <v>130</v>
      </c>
      <c r="AU61" t="s">
        <v>131</v>
      </c>
      <c r="AV61" t="s">
        <v>132</v>
      </c>
      <c r="AW61" t="s">
        <v>170</v>
      </c>
      <c r="AX61" t="s">
        <v>127</v>
      </c>
      <c r="AY61" t="s">
        <v>137</v>
      </c>
      <c r="AZ61" t="s">
        <v>171</v>
      </c>
      <c r="BA61" t="s">
        <v>130</v>
      </c>
      <c r="BB61" t="s">
        <v>131</v>
      </c>
      <c r="BC61" t="s">
        <v>132</v>
      </c>
      <c r="BD61" t="s">
        <v>136</v>
      </c>
      <c r="BE61" t="s">
        <v>167</v>
      </c>
      <c r="BF61" t="s">
        <v>137</v>
      </c>
      <c r="BG61" t="s">
        <v>129</v>
      </c>
      <c r="BH61" t="s">
        <v>192</v>
      </c>
      <c r="BI61" t="s">
        <v>131</v>
      </c>
      <c r="BJ61" t="s">
        <v>132</v>
      </c>
      <c r="BK61" t="s">
        <v>139</v>
      </c>
      <c r="BL61" t="s">
        <v>139</v>
      </c>
      <c r="BM61" t="s">
        <v>139</v>
      </c>
      <c r="BN61" t="s">
        <v>139</v>
      </c>
      <c r="BO61" t="s">
        <v>139</v>
      </c>
      <c r="BP61" t="s">
        <v>139</v>
      </c>
      <c r="BW61" t="s">
        <v>95</v>
      </c>
      <c r="BY61" t="s">
        <v>551</v>
      </c>
      <c r="CB61">
        <v>3</v>
      </c>
      <c r="CC61" t="s">
        <v>244</v>
      </c>
      <c r="CF61" t="s">
        <v>103</v>
      </c>
      <c r="CG61" t="s">
        <v>104</v>
      </c>
      <c r="CJ61" t="s">
        <v>552</v>
      </c>
      <c r="CK61" t="s">
        <v>107</v>
      </c>
      <c r="CL61" t="s">
        <v>553</v>
      </c>
      <c r="CM61" t="s">
        <v>147</v>
      </c>
      <c r="CN61" t="s">
        <v>554</v>
      </c>
      <c r="CO61">
        <v>5</v>
      </c>
      <c r="CP61" t="s">
        <v>109</v>
      </c>
      <c r="CQ61" t="s">
        <v>555</v>
      </c>
      <c r="CR61" t="s">
        <v>181</v>
      </c>
      <c r="CS61" t="s">
        <v>151</v>
      </c>
      <c r="CT61" t="s">
        <v>230</v>
      </c>
      <c r="CV61" t="s">
        <v>152</v>
      </c>
      <c r="CW61" t="s">
        <v>200</v>
      </c>
      <c r="CY61" t="s">
        <v>154</v>
      </c>
      <c r="CZ61" t="s">
        <v>556</v>
      </c>
      <c r="DA61" t="s">
        <v>156</v>
      </c>
      <c r="DB61" t="s">
        <v>157</v>
      </c>
      <c r="DD61" t="s">
        <v>156</v>
      </c>
      <c r="DE61" t="s">
        <v>457</v>
      </c>
      <c r="DG61" t="s">
        <v>156</v>
      </c>
      <c r="DH61" t="s">
        <v>204</v>
      </c>
    </row>
    <row r="62" spans="1:112" x14ac:dyDescent="0.3">
      <c r="A62" t="s">
        <v>557</v>
      </c>
      <c r="B62" t="s">
        <v>557</v>
      </c>
    </row>
    <row r="63" spans="1:112" x14ac:dyDescent="0.3">
      <c r="A63" t="s">
        <v>558</v>
      </c>
      <c r="B63" t="s">
        <v>559</v>
      </c>
      <c r="C63" t="s">
        <v>116</v>
      </c>
      <c r="D63" t="s">
        <v>117</v>
      </c>
      <c r="E63" t="s">
        <v>119</v>
      </c>
      <c r="F63" t="s">
        <v>119</v>
      </c>
      <c r="G63" t="s">
        <v>166</v>
      </c>
      <c r="H63" t="s">
        <v>121</v>
      </c>
      <c r="M63" t="s">
        <v>116</v>
      </c>
      <c r="N63" t="s">
        <v>117</v>
      </c>
      <c r="O63" t="s">
        <v>119</v>
      </c>
      <c r="P63" t="s">
        <v>119</v>
      </c>
      <c r="Q63" t="s">
        <v>166</v>
      </c>
      <c r="R63" t="s">
        <v>116</v>
      </c>
      <c r="S63" t="s">
        <v>117</v>
      </c>
      <c r="T63" t="s">
        <v>119</v>
      </c>
      <c r="U63" t="s">
        <v>119</v>
      </c>
      <c r="V63" t="s">
        <v>166</v>
      </c>
      <c r="W63" t="s">
        <v>116</v>
      </c>
      <c r="X63" t="s">
        <v>188</v>
      </c>
      <c r="Y63" t="s">
        <v>125</v>
      </c>
      <c r="Z63" t="s">
        <v>239</v>
      </c>
      <c r="AA63" t="s">
        <v>265</v>
      </c>
      <c r="AB63" t="s">
        <v>126</v>
      </c>
      <c r="AC63" t="s">
        <v>127</v>
      </c>
      <c r="AD63" t="s">
        <v>136</v>
      </c>
      <c r="AE63" t="s">
        <v>129</v>
      </c>
      <c r="AF63" t="s">
        <v>130</v>
      </c>
      <c r="AG63" t="s">
        <v>131</v>
      </c>
      <c r="AH63" t="s">
        <v>132</v>
      </c>
      <c r="AI63" t="s">
        <v>133</v>
      </c>
      <c r="AP63" t="s">
        <v>126</v>
      </c>
      <c r="AQ63" t="s">
        <v>127</v>
      </c>
      <c r="AR63" t="s">
        <v>136</v>
      </c>
      <c r="AS63" t="s">
        <v>129</v>
      </c>
      <c r="AT63" t="s">
        <v>130</v>
      </c>
      <c r="AU63" t="s">
        <v>168</v>
      </c>
      <c r="AV63" t="s">
        <v>132</v>
      </c>
      <c r="AW63" t="s">
        <v>126</v>
      </c>
      <c r="AX63" t="s">
        <v>127</v>
      </c>
      <c r="AY63" t="s">
        <v>136</v>
      </c>
      <c r="AZ63" t="s">
        <v>129</v>
      </c>
      <c r="BA63" t="s">
        <v>130</v>
      </c>
      <c r="BB63" t="s">
        <v>168</v>
      </c>
      <c r="BC63" t="s">
        <v>132</v>
      </c>
      <c r="BD63" t="s">
        <v>133</v>
      </c>
      <c r="BK63" t="s">
        <v>132</v>
      </c>
      <c r="BL63" t="s">
        <v>132</v>
      </c>
      <c r="BM63" t="s">
        <v>139</v>
      </c>
      <c r="BN63" t="s">
        <v>139</v>
      </c>
      <c r="BO63" t="s">
        <v>132</v>
      </c>
      <c r="BP63" t="s">
        <v>139</v>
      </c>
      <c r="BR63" t="s">
        <v>88</v>
      </c>
      <c r="BV63" t="s">
        <v>92</v>
      </c>
      <c r="BY63" t="s">
        <v>560</v>
      </c>
      <c r="BZ63" t="s">
        <v>560</v>
      </c>
      <c r="CA63" t="s">
        <v>560</v>
      </c>
      <c r="CB63">
        <v>10</v>
      </c>
      <c r="CC63" t="s">
        <v>244</v>
      </c>
      <c r="CF63" t="s">
        <v>103</v>
      </c>
      <c r="CJ63" t="s">
        <v>561</v>
      </c>
      <c r="CK63" t="s">
        <v>107</v>
      </c>
      <c r="CL63" t="s">
        <v>562</v>
      </c>
      <c r="CM63" t="s">
        <v>147</v>
      </c>
      <c r="CN63" t="s">
        <v>329</v>
      </c>
      <c r="CO63">
        <v>7</v>
      </c>
      <c r="CP63" t="s">
        <v>109</v>
      </c>
      <c r="CQ63" t="s">
        <v>563</v>
      </c>
      <c r="CR63" t="s">
        <v>181</v>
      </c>
      <c r="CS63" t="s">
        <v>151</v>
      </c>
      <c r="CT63" t="s">
        <v>156</v>
      </c>
      <c r="CV63" t="s">
        <v>139</v>
      </c>
      <c r="CW63" t="s">
        <v>153</v>
      </c>
      <c r="CY63" t="s">
        <v>322</v>
      </c>
      <c r="DA63" t="s">
        <v>156</v>
      </c>
      <c r="DB63" t="s">
        <v>157</v>
      </c>
      <c r="DD63" t="s">
        <v>156</v>
      </c>
      <c r="DE63" t="s">
        <v>93</v>
      </c>
      <c r="DF63" t="s">
        <v>564</v>
      </c>
      <c r="DG63" t="s">
        <v>156</v>
      </c>
      <c r="DH63" t="s">
        <v>204</v>
      </c>
    </row>
    <row r="64" spans="1:112" x14ac:dyDescent="0.3">
      <c r="A64" t="s">
        <v>565</v>
      </c>
      <c r="B64" t="s">
        <v>566</v>
      </c>
      <c r="C64" t="s">
        <v>116</v>
      </c>
      <c r="D64" t="s">
        <v>117</v>
      </c>
      <c r="E64" t="s">
        <v>119</v>
      </c>
      <c r="F64" t="s">
        <v>119</v>
      </c>
      <c r="G64" t="s">
        <v>120</v>
      </c>
      <c r="H64" t="s">
        <v>116</v>
      </c>
      <c r="I64" t="s">
        <v>117</v>
      </c>
      <c r="J64" t="s">
        <v>119</v>
      </c>
      <c r="K64" t="s">
        <v>119</v>
      </c>
      <c r="L64" t="s">
        <v>120</v>
      </c>
      <c r="M64" t="s">
        <v>116</v>
      </c>
      <c r="N64" t="s">
        <v>117</v>
      </c>
      <c r="O64" t="s">
        <v>118</v>
      </c>
      <c r="P64" t="s">
        <v>119</v>
      </c>
      <c r="Q64" t="s">
        <v>120</v>
      </c>
      <c r="R64" t="s">
        <v>116</v>
      </c>
      <c r="S64" t="s">
        <v>117</v>
      </c>
      <c r="T64" t="s">
        <v>118</v>
      </c>
      <c r="U64" t="s">
        <v>119</v>
      </c>
      <c r="V64" t="s">
        <v>120</v>
      </c>
      <c r="W64" t="s">
        <v>116</v>
      </c>
      <c r="X64" t="s">
        <v>117</v>
      </c>
      <c r="Y64" t="s">
        <v>119</v>
      </c>
      <c r="Z64" t="s">
        <v>119</v>
      </c>
      <c r="AA64" t="s">
        <v>166</v>
      </c>
      <c r="AB64" t="s">
        <v>170</v>
      </c>
      <c r="AC64" t="s">
        <v>167</v>
      </c>
      <c r="AD64" t="s">
        <v>136</v>
      </c>
      <c r="AE64" t="s">
        <v>129</v>
      </c>
      <c r="AF64" t="s">
        <v>130</v>
      </c>
      <c r="AG64" t="s">
        <v>131</v>
      </c>
      <c r="AH64" t="s">
        <v>169</v>
      </c>
      <c r="AI64" t="s">
        <v>126</v>
      </c>
      <c r="AJ64" t="s">
        <v>167</v>
      </c>
      <c r="AK64" t="s">
        <v>136</v>
      </c>
      <c r="AL64" t="s">
        <v>129</v>
      </c>
      <c r="AM64" t="s">
        <v>130</v>
      </c>
      <c r="AN64" t="s">
        <v>131</v>
      </c>
      <c r="AO64" t="s">
        <v>169</v>
      </c>
      <c r="AP64" t="s">
        <v>170</v>
      </c>
      <c r="AQ64" t="s">
        <v>167</v>
      </c>
      <c r="AR64" t="s">
        <v>137</v>
      </c>
      <c r="AS64" t="s">
        <v>129</v>
      </c>
      <c r="AT64" t="s">
        <v>130</v>
      </c>
      <c r="AU64" t="s">
        <v>131</v>
      </c>
      <c r="AV64" t="s">
        <v>132</v>
      </c>
      <c r="AW64" t="s">
        <v>170</v>
      </c>
      <c r="AX64" t="s">
        <v>167</v>
      </c>
      <c r="AY64" t="s">
        <v>137</v>
      </c>
      <c r="AZ64" t="s">
        <v>129</v>
      </c>
      <c r="BA64" t="s">
        <v>130</v>
      </c>
      <c r="BB64" t="s">
        <v>131</v>
      </c>
      <c r="BC64" t="s">
        <v>132</v>
      </c>
      <c r="BD64" t="s">
        <v>136</v>
      </c>
      <c r="BE64" t="s">
        <v>167</v>
      </c>
      <c r="BF64" t="s">
        <v>137</v>
      </c>
      <c r="BG64" t="s">
        <v>129</v>
      </c>
      <c r="BH64" t="s">
        <v>130</v>
      </c>
      <c r="BI64" t="s">
        <v>131</v>
      </c>
      <c r="BJ64" t="s">
        <v>132</v>
      </c>
      <c r="BK64" t="s">
        <v>132</v>
      </c>
      <c r="BL64" t="s">
        <v>132</v>
      </c>
      <c r="BM64" t="s">
        <v>132</v>
      </c>
      <c r="BN64" t="s">
        <v>139</v>
      </c>
      <c r="BO64" t="s">
        <v>139</v>
      </c>
      <c r="BP64" t="s">
        <v>139</v>
      </c>
      <c r="BR64" t="s">
        <v>88</v>
      </c>
      <c r="BS64" t="s">
        <v>89</v>
      </c>
      <c r="BT64" t="s">
        <v>90</v>
      </c>
      <c r="BY64" t="s">
        <v>567</v>
      </c>
      <c r="BZ64" t="s">
        <v>568</v>
      </c>
      <c r="CA64" t="s">
        <v>569</v>
      </c>
      <c r="CB64">
        <v>40</v>
      </c>
      <c r="CC64" t="s">
        <v>143</v>
      </c>
      <c r="CI64" t="s">
        <v>570</v>
      </c>
      <c r="CJ64" t="s">
        <v>571</v>
      </c>
      <c r="CK64" t="s">
        <v>146</v>
      </c>
      <c r="CM64" t="s">
        <v>358</v>
      </c>
      <c r="CO64">
        <v>7</v>
      </c>
      <c r="CP64" t="s">
        <v>180</v>
      </c>
      <c r="CR64" t="s">
        <v>150</v>
      </c>
      <c r="CS64" t="s">
        <v>156</v>
      </c>
      <c r="CT64" t="s">
        <v>156</v>
      </c>
      <c r="CV64" t="s">
        <v>139</v>
      </c>
      <c r="CW64" t="s">
        <v>93</v>
      </c>
      <c r="CX64" t="s">
        <v>572</v>
      </c>
      <c r="CY64" t="s">
        <v>322</v>
      </c>
      <c r="CZ64" t="s">
        <v>572</v>
      </c>
      <c r="DA64" t="s">
        <v>233</v>
      </c>
      <c r="DB64" t="s">
        <v>157</v>
      </c>
      <c r="DC64" t="s">
        <v>573</v>
      </c>
      <c r="DD64" t="s">
        <v>156</v>
      </c>
      <c r="DE64" t="s">
        <v>93</v>
      </c>
      <c r="DF64" t="s">
        <v>433</v>
      </c>
      <c r="DG64" t="s">
        <v>156</v>
      </c>
      <c r="DH64" t="s">
        <v>204</v>
      </c>
    </row>
    <row r="65" spans="1:112" x14ac:dyDescent="0.3">
      <c r="A65" t="s">
        <v>574</v>
      </c>
      <c r="B65" t="s">
        <v>575</v>
      </c>
    </row>
    <row r="66" spans="1:112" x14ac:dyDescent="0.3">
      <c r="A66" t="s">
        <v>576</v>
      </c>
      <c r="B66" t="s">
        <v>577</v>
      </c>
      <c r="C66" t="s">
        <v>275</v>
      </c>
      <c r="D66" t="s">
        <v>188</v>
      </c>
      <c r="E66" t="s">
        <v>125</v>
      </c>
      <c r="F66" t="s">
        <v>239</v>
      </c>
      <c r="G66" t="s">
        <v>125</v>
      </c>
      <c r="H66" t="s">
        <v>275</v>
      </c>
      <c r="I66" t="s">
        <v>188</v>
      </c>
      <c r="J66" t="s">
        <v>125</v>
      </c>
      <c r="K66" t="s">
        <v>239</v>
      </c>
      <c r="L66" t="s">
        <v>125</v>
      </c>
      <c r="M66" t="s">
        <v>275</v>
      </c>
      <c r="N66" t="s">
        <v>188</v>
      </c>
      <c r="O66" t="s">
        <v>125</v>
      </c>
      <c r="P66" t="s">
        <v>239</v>
      </c>
      <c r="Q66" t="s">
        <v>125</v>
      </c>
      <c r="R66" t="s">
        <v>275</v>
      </c>
      <c r="S66" t="s">
        <v>188</v>
      </c>
      <c r="T66" t="s">
        <v>125</v>
      </c>
      <c r="U66" t="s">
        <v>239</v>
      </c>
      <c r="V66" t="s">
        <v>125</v>
      </c>
      <c r="W66" t="s">
        <v>275</v>
      </c>
      <c r="X66" t="s">
        <v>188</v>
      </c>
      <c r="Y66" t="s">
        <v>125</v>
      </c>
      <c r="Z66" t="s">
        <v>239</v>
      </c>
      <c r="AA66" t="s">
        <v>125</v>
      </c>
      <c r="AB66" t="s">
        <v>126</v>
      </c>
      <c r="AC66" t="s">
        <v>167</v>
      </c>
      <c r="AD66" t="s">
        <v>128</v>
      </c>
      <c r="AE66" t="s">
        <v>129</v>
      </c>
      <c r="AF66" t="s">
        <v>191</v>
      </c>
      <c r="AG66" t="s">
        <v>131</v>
      </c>
      <c r="AH66" t="s">
        <v>132</v>
      </c>
      <c r="AP66" t="s">
        <v>170</v>
      </c>
      <c r="AQ66" t="s">
        <v>167</v>
      </c>
      <c r="AR66" t="s">
        <v>136</v>
      </c>
      <c r="AS66" t="s">
        <v>129</v>
      </c>
      <c r="AT66" t="s">
        <v>191</v>
      </c>
      <c r="AU66" t="s">
        <v>131</v>
      </c>
      <c r="AV66" t="s">
        <v>132</v>
      </c>
      <c r="AW66" t="s">
        <v>170</v>
      </c>
      <c r="AX66" t="s">
        <v>167</v>
      </c>
      <c r="AY66" t="s">
        <v>136</v>
      </c>
      <c r="AZ66" t="s">
        <v>129</v>
      </c>
      <c r="BA66" t="s">
        <v>191</v>
      </c>
      <c r="BB66" t="s">
        <v>131</v>
      </c>
      <c r="BD66" t="s">
        <v>136</v>
      </c>
      <c r="BE66" t="s">
        <v>167</v>
      </c>
      <c r="BF66" t="s">
        <v>137</v>
      </c>
      <c r="BG66" t="s">
        <v>129</v>
      </c>
      <c r="BH66" t="s">
        <v>192</v>
      </c>
      <c r="BI66" t="s">
        <v>131</v>
      </c>
      <c r="BJ66" t="s">
        <v>132</v>
      </c>
      <c r="BK66" t="s">
        <v>140</v>
      </c>
      <c r="BL66" t="s">
        <v>139</v>
      </c>
      <c r="BM66" t="s">
        <v>132</v>
      </c>
      <c r="BN66" t="s">
        <v>139</v>
      </c>
      <c r="BO66" t="s">
        <v>132</v>
      </c>
      <c r="BP66" t="s">
        <v>139</v>
      </c>
      <c r="BQ66" t="s">
        <v>285</v>
      </c>
      <c r="BR66" t="s">
        <v>88</v>
      </c>
      <c r="BV66" t="s">
        <v>92</v>
      </c>
      <c r="BY66" t="s">
        <v>578</v>
      </c>
      <c r="BZ66" t="s">
        <v>578</v>
      </c>
      <c r="CA66" t="s">
        <v>578</v>
      </c>
      <c r="CB66">
        <v>1</v>
      </c>
      <c r="CC66" t="s">
        <v>244</v>
      </c>
      <c r="CF66" t="s">
        <v>103</v>
      </c>
      <c r="CG66" t="s">
        <v>104</v>
      </c>
      <c r="CJ66" t="s">
        <v>579</v>
      </c>
      <c r="CK66" t="s">
        <v>300</v>
      </c>
      <c r="CM66" t="s">
        <v>147</v>
      </c>
      <c r="CN66" t="s">
        <v>580</v>
      </c>
      <c r="CO66">
        <v>5</v>
      </c>
      <c r="CP66" t="s">
        <v>109</v>
      </c>
      <c r="CQ66" t="s">
        <v>581</v>
      </c>
      <c r="CR66" t="s">
        <v>181</v>
      </c>
      <c r="CS66" t="s">
        <v>151</v>
      </c>
      <c r="CT66" t="s">
        <v>151</v>
      </c>
      <c r="CV66" t="s">
        <v>152</v>
      </c>
      <c r="CW66" t="s">
        <v>153</v>
      </c>
      <c r="CY66" t="s">
        <v>154</v>
      </c>
      <c r="DA66" t="s">
        <v>156</v>
      </c>
      <c r="DB66" t="s">
        <v>157</v>
      </c>
      <c r="DC66" t="s">
        <v>582</v>
      </c>
      <c r="DD66" t="s">
        <v>156</v>
      </c>
      <c r="DE66" t="s">
        <v>93</v>
      </c>
      <c r="DF66" t="s">
        <v>583</v>
      </c>
      <c r="DG66" t="s">
        <v>156</v>
      </c>
      <c r="DH66" t="s">
        <v>222</v>
      </c>
    </row>
    <row r="67" spans="1:112" x14ac:dyDescent="0.3">
      <c r="A67" t="s">
        <v>584</v>
      </c>
      <c r="B67" t="s">
        <v>585</v>
      </c>
    </row>
    <row r="68" spans="1:112" x14ac:dyDescent="0.3">
      <c r="A68" t="s">
        <v>586</v>
      </c>
      <c r="B68" t="s">
        <v>587</v>
      </c>
      <c r="C68" t="s">
        <v>116</v>
      </c>
      <c r="D68" t="s">
        <v>117</v>
      </c>
      <c r="E68" t="s">
        <v>119</v>
      </c>
      <c r="F68" t="s">
        <v>119</v>
      </c>
      <c r="G68" t="s">
        <v>120</v>
      </c>
      <c r="H68" t="s">
        <v>121</v>
      </c>
      <c r="I68" t="s">
        <v>122</v>
      </c>
      <c r="J68" t="s">
        <v>122</v>
      </c>
      <c r="K68" t="s">
        <v>122</v>
      </c>
      <c r="L68" t="s">
        <v>122</v>
      </c>
      <c r="M68" t="s">
        <v>116</v>
      </c>
      <c r="N68" t="s">
        <v>117</v>
      </c>
      <c r="O68" t="s">
        <v>119</v>
      </c>
      <c r="P68" t="s">
        <v>119</v>
      </c>
      <c r="Q68" t="s">
        <v>166</v>
      </c>
      <c r="R68" t="s">
        <v>116</v>
      </c>
      <c r="S68" t="s">
        <v>117</v>
      </c>
      <c r="T68" t="s">
        <v>119</v>
      </c>
      <c r="U68" t="s">
        <v>119</v>
      </c>
      <c r="V68" t="s">
        <v>166</v>
      </c>
      <c r="W68" t="s">
        <v>116</v>
      </c>
      <c r="X68" t="s">
        <v>117</v>
      </c>
      <c r="Y68" t="s">
        <v>119</v>
      </c>
      <c r="Z68" t="s">
        <v>119</v>
      </c>
      <c r="AA68" t="s">
        <v>215</v>
      </c>
      <c r="AB68" t="s">
        <v>126</v>
      </c>
      <c r="AC68" t="s">
        <v>127</v>
      </c>
      <c r="AD68" t="s">
        <v>136</v>
      </c>
      <c r="AE68" t="s">
        <v>171</v>
      </c>
      <c r="AF68" t="s">
        <v>130</v>
      </c>
      <c r="AG68" t="s">
        <v>131</v>
      </c>
      <c r="AH68" t="s">
        <v>132</v>
      </c>
      <c r="AP68" t="s">
        <v>126</v>
      </c>
      <c r="AQ68" t="s">
        <v>127</v>
      </c>
      <c r="AR68" t="s">
        <v>136</v>
      </c>
      <c r="AS68" t="s">
        <v>171</v>
      </c>
      <c r="AT68" t="s">
        <v>130</v>
      </c>
      <c r="AU68" t="s">
        <v>131</v>
      </c>
      <c r="AV68" t="s">
        <v>132</v>
      </c>
      <c r="AW68" t="s">
        <v>170</v>
      </c>
      <c r="AX68" t="s">
        <v>127</v>
      </c>
      <c r="AY68" t="s">
        <v>137</v>
      </c>
      <c r="AZ68" t="s">
        <v>129</v>
      </c>
      <c r="BA68" t="s">
        <v>130</v>
      </c>
      <c r="BB68" t="s">
        <v>131</v>
      </c>
      <c r="BC68" t="s">
        <v>132</v>
      </c>
      <c r="BD68" t="s">
        <v>136</v>
      </c>
      <c r="BE68" t="s">
        <v>167</v>
      </c>
      <c r="BF68" t="s">
        <v>137</v>
      </c>
      <c r="BG68" t="s">
        <v>129</v>
      </c>
      <c r="BH68" t="s">
        <v>138</v>
      </c>
      <c r="BI68" t="s">
        <v>193</v>
      </c>
      <c r="BJ68" t="s">
        <v>132</v>
      </c>
      <c r="BK68" t="s">
        <v>139</v>
      </c>
      <c r="BL68" t="s">
        <v>139</v>
      </c>
      <c r="BM68" t="s">
        <v>132</v>
      </c>
      <c r="BN68" t="s">
        <v>139</v>
      </c>
      <c r="BO68" t="s">
        <v>139</v>
      </c>
      <c r="BP68" t="s">
        <v>139</v>
      </c>
      <c r="BV68" t="s">
        <v>92</v>
      </c>
      <c r="BY68" t="s">
        <v>588</v>
      </c>
      <c r="BZ68" t="s">
        <v>588</v>
      </c>
      <c r="CA68" t="s">
        <v>588</v>
      </c>
      <c r="CB68">
        <v>3</v>
      </c>
      <c r="CC68" t="s">
        <v>143</v>
      </c>
      <c r="CG68" t="s">
        <v>104</v>
      </c>
      <c r="CJ68" t="s">
        <v>589</v>
      </c>
      <c r="CK68" t="s">
        <v>178</v>
      </c>
      <c r="CM68" t="s">
        <v>147</v>
      </c>
      <c r="CN68" t="s">
        <v>590</v>
      </c>
      <c r="CO68">
        <v>6</v>
      </c>
      <c r="CP68" t="s">
        <v>109</v>
      </c>
      <c r="CQ68" t="s">
        <v>466</v>
      </c>
      <c r="CR68" t="s">
        <v>181</v>
      </c>
      <c r="CS68" t="s">
        <v>156</v>
      </c>
      <c r="CT68" t="s">
        <v>156</v>
      </c>
      <c r="CU68" t="s">
        <v>591</v>
      </c>
      <c r="CV68" t="s">
        <v>152</v>
      </c>
      <c r="CW68" t="s">
        <v>153</v>
      </c>
      <c r="CY68" t="s">
        <v>151</v>
      </c>
      <c r="DA68" t="s">
        <v>156</v>
      </c>
      <c r="DB68" t="s">
        <v>157</v>
      </c>
      <c r="DD68" t="s">
        <v>156</v>
      </c>
      <c r="DE68" t="s">
        <v>93</v>
      </c>
      <c r="DF68" t="s">
        <v>592</v>
      </c>
      <c r="DG68" t="s">
        <v>156</v>
      </c>
      <c r="DH68" t="s">
        <v>204</v>
      </c>
    </row>
    <row r="69" spans="1:112" x14ac:dyDescent="0.3">
      <c r="A69" t="s">
        <v>593</v>
      </c>
      <c r="B69" t="s">
        <v>594</v>
      </c>
      <c r="C69" t="s">
        <v>116</v>
      </c>
      <c r="D69" t="s">
        <v>117</v>
      </c>
      <c r="E69" t="s">
        <v>118</v>
      </c>
      <c r="F69" t="s">
        <v>119</v>
      </c>
      <c r="G69" t="s">
        <v>216</v>
      </c>
      <c r="H69" t="s">
        <v>121</v>
      </c>
      <c r="I69" t="s">
        <v>122</v>
      </c>
      <c r="J69" t="s">
        <v>122</v>
      </c>
      <c r="K69" t="s">
        <v>122</v>
      </c>
      <c r="L69" t="s">
        <v>122</v>
      </c>
      <c r="M69" t="s">
        <v>116</v>
      </c>
      <c r="N69" t="s">
        <v>117</v>
      </c>
      <c r="O69" t="s">
        <v>118</v>
      </c>
      <c r="P69" t="s">
        <v>119</v>
      </c>
      <c r="Q69" t="s">
        <v>216</v>
      </c>
      <c r="R69" t="s">
        <v>116</v>
      </c>
      <c r="S69" t="s">
        <v>117</v>
      </c>
      <c r="T69" t="s">
        <v>119</v>
      </c>
      <c r="U69" t="s">
        <v>119</v>
      </c>
      <c r="V69" t="s">
        <v>216</v>
      </c>
      <c r="W69" t="s">
        <v>116</v>
      </c>
      <c r="X69" t="s">
        <v>117</v>
      </c>
      <c r="Y69" t="s">
        <v>119</v>
      </c>
      <c r="Z69" t="s">
        <v>239</v>
      </c>
      <c r="AA69" t="s">
        <v>265</v>
      </c>
      <c r="AB69" t="s">
        <v>170</v>
      </c>
      <c r="AC69" t="s">
        <v>127</v>
      </c>
      <c r="AD69" t="s">
        <v>137</v>
      </c>
      <c r="AE69" t="s">
        <v>171</v>
      </c>
      <c r="AF69" t="s">
        <v>130</v>
      </c>
      <c r="AG69" t="s">
        <v>168</v>
      </c>
      <c r="AH69" t="s">
        <v>132</v>
      </c>
      <c r="AP69" t="s">
        <v>170</v>
      </c>
      <c r="AQ69" t="s">
        <v>127</v>
      </c>
      <c r="AR69" t="s">
        <v>137</v>
      </c>
      <c r="AS69" t="s">
        <v>171</v>
      </c>
      <c r="AT69" t="s">
        <v>130</v>
      </c>
      <c r="AU69" t="s">
        <v>131</v>
      </c>
      <c r="AV69" t="s">
        <v>132</v>
      </c>
      <c r="AW69" t="s">
        <v>170</v>
      </c>
      <c r="AX69" t="s">
        <v>127</v>
      </c>
      <c r="AY69" t="s">
        <v>137</v>
      </c>
      <c r="AZ69" t="s">
        <v>171</v>
      </c>
      <c r="BA69" t="s">
        <v>130</v>
      </c>
      <c r="BB69" t="s">
        <v>168</v>
      </c>
      <c r="BC69" t="s">
        <v>132</v>
      </c>
      <c r="BD69" t="s">
        <v>136</v>
      </c>
      <c r="BE69" t="s">
        <v>167</v>
      </c>
      <c r="BF69" t="s">
        <v>137</v>
      </c>
      <c r="BG69" t="s">
        <v>129</v>
      </c>
      <c r="BH69" t="s">
        <v>192</v>
      </c>
      <c r="BI69" t="s">
        <v>131</v>
      </c>
      <c r="BJ69" t="s">
        <v>132</v>
      </c>
      <c r="BK69" t="s">
        <v>135</v>
      </c>
      <c r="BL69" t="s">
        <v>135</v>
      </c>
      <c r="BM69" t="s">
        <v>140</v>
      </c>
      <c r="BN69" t="s">
        <v>132</v>
      </c>
      <c r="BO69" t="s">
        <v>140</v>
      </c>
      <c r="BP69" t="s">
        <v>139</v>
      </c>
      <c r="BR69" t="s">
        <v>88</v>
      </c>
      <c r="BT69" t="s">
        <v>90</v>
      </c>
      <c r="BV69" t="s">
        <v>92</v>
      </c>
      <c r="BY69" t="s">
        <v>595</v>
      </c>
      <c r="CB69">
        <v>3</v>
      </c>
      <c r="CC69" t="s">
        <v>244</v>
      </c>
      <c r="CE69" t="s">
        <v>102</v>
      </c>
      <c r="CF69" t="s">
        <v>103</v>
      </c>
      <c r="CG69" t="s">
        <v>104</v>
      </c>
      <c r="CH69" t="s">
        <v>105</v>
      </c>
      <c r="CJ69" t="s">
        <v>596</v>
      </c>
      <c r="CK69" t="s">
        <v>107</v>
      </c>
      <c r="CL69" t="s">
        <v>597</v>
      </c>
      <c r="CM69" t="s">
        <v>147</v>
      </c>
      <c r="CN69" t="s">
        <v>598</v>
      </c>
      <c r="CO69">
        <v>6</v>
      </c>
      <c r="CP69" t="s">
        <v>109</v>
      </c>
      <c r="CQ69" t="s">
        <v>599</v>
      </c>
      <c r="CR69" t="s">
        <v>181</v>
      </c>
      <c r="CS69" t="s">
        <v>151</v>
      </c>
      <c r="CT69" t="s">
        <v>156</v>
      </c>
      <c r="CV69" t="s">
        <v>152</v>
      </c>
      <c r="CW69" t="s">
        <v>93</v>
      </c>
      <c r="CX69" t="s">
        <v>600</v>
      </c>
      <c r="CY69" t="s">
        <v>151</v>
      </c>
      <c r="DA69" t="s">
        <v>233</v>
      </c>
      <c r="DB69" t="s">
        <v>157</v>
      </c>
      <c r="DC69" t="s">
        <v>601</v>
      </c>
      <c r="DD69" t="s">
        <v>156</v>
      </c>
      <c r="DE69" t="s">
        <v>93</v>
      </c>
      <c r="DF69" t="s">
        <v>323</v>
      </c>
      <c r="DG69" t="s">
        <v>156</v>
      </c>
      <c r="DH69" t="s">
        <v>160</v>
      </c>
    </row>
    <row r="70" spans="1:112" x14ac:dyDescent="0.3">
      <c r="A70" t="s">
        <v>602</v>
      </c>
      <c r="B70" t="s">
        <v>603</v>
      </c>
      <c r="C70" t="s">
        <v>116</v>
      </c>
      <c r="D70" t="s">
        <v>188</v>
      </c>
      <c r="E70" t="s">
        <v>119</v>
      </c>
      <c r="F70" t="s">
        <v>119</v>
      </c>
      <c r="G70" t="s">
        <v>265</v>
      </c>
      <c r="H70" t="s">
        <v>121</v>
      </c>
      <c r="I70" t="s">
        <v>122</v>
      </c>
      <c r="J70" t="s">
        <v>122</v>
      </c>
      <c r="K70" t="s">
        <v>122</v>
      </c>
      <c r="L70" t="s">
        <v>122</v>
      </c>
      <c r="M70" t="s">
        <v>116</v>
      </c>
      <c r="N70" t="s">
        <v>188</v>
      </c>
      <c r="O70" t="s">
        <v>119</v>
      </c>
      <c r="P70" t="s">
        <v>119</v>
      </c>
      <c r="Q70" t="s">
        <v>215</v>
      </c>
      <c r="R70" t="s">
        <v>116</v>
      </c>
      <c r="S70" t="s">
        <v>188</v>
      </c>
      <c r="T70" t="s">
        <v>119</v>
      </c>
      <c r="U70" t="s">
        <v>119</v>
      </c>
      <c r="V70" t="s">
        <v>215</v>
      </c>
      <c r="W70" t="s">
        <v>121</v>
      </c>
      <c r="X70" t="s">
        <v>122</v>
      </c>
      <c r="Y70" t="s">
        <v>122</v>
      </c>
      <c r="Z70" t="s">
        <v>122</v>
      </c>
      <c r="AA70" t="s">
        <v>122</v>
      </c>
      <c r="AB70" t="s">
        <v>126</v>
      </c>
      <c r="AC70" t="s">
        <v>127</v>
      </c>
      <c r="AD70" t="s">
        <v>128</v>
      </c>
      <c r="AE70" t="s">
        <v>171</v>
      </c>
      <c r="AF70" t="s">
        <v>130</v>
      </c>
      <c r="AG70" t="s">
        <v>168</v>
      </c>
      <c r="AH70" t="s">
        <v>132</v>
      </c>
      <c r="AP70" t="s">
        <v>126</v>
      </c>
      <c r="AQ70" t="s">
        <v>127</v>
      </c>
      <c r="AR70" t="s">
        <v>128</v>
      </c>
      <c r="AS70" t="s">
        <v>171</v>
      </c>
      <c r="AT70" t="s">
        <v>130</v>
      </c>
      <c r="AU70" t="s">
        <v>168</v>
      </c>
      <c r="AV70" t="s">
        <v>132</v>
      </c>
      <c r="AW70" t="s">
        <v>126</v>
      </c>
      <c r="AX70" t="s">
        <v>127</v>
      </c>
      <c r="AY70" t="s">
        <v>128</v>
      </c>
      <c r="AZ70" t="s">
        <v>171</v>
      </c>
      <c r="BA70" t="s">
        <v>130</v>
      </c>
      <c r="BB70" t="s">
        <v>168</v>
      </c>
      <c r="BC70" t="s">
        <v>132</v>
      </c>
      <c r="BK70" t="s">
        <v>139</v>
      </c>
      <c r="BL70" t="s">
        <v>139</v>
      </c>
      <c r="BM70" t="s">
        <v>139</v>
      </c>
      <c r="BN70" t="s">
        <v>139</v>
      </c>
      <c r="BO70" t="s">
        <v>132</v>
      </c>
      <c r="BP70" t="s">
        <v>139</v>
      </c>
      <c r="BR70" t="s">
        <v>88</v>
      </c>
      <c r="BV70" t="s">
        <v>92</v>
      </c>
      <c r="BW70" t="s">
        <v>95</v>
      </c>
      <c r="BY70" t="s">
        <v>604</v>
      </c>
      <c r="BZ70" t="s">
        <v>604</v>
      </c>
      <c r="CA70" t="s">
        <v>605</v>
      </c>
      <c r="CB70">
        <v>0</v>
      </c>
      <c r="CC70" t="s">
        <v>143</v>
      </c>
      <c r="CF70" t="s">
        <v>103</v>
      </c>
      <c r="CG70" t="s">
        <v>104</v>
      </c>
      <c r="CJ70" t="s">
        <v>606</v>
      </c>
      <c r="CK70" t="s">
        <v>107</v>
      </c>
      <c r="CL70" t="s">
        <v>607</v>
      </c>
      <c r="CM70" t="s">
        <v>147</v>
      </c>
      <c r="CN70" t="s">
        <v>608</v>
      </c>
      <c r="CO70">
        <v>5</v>
      </c>
      <c r="CP70" t="s">
        <v>109</v>
      </c>
      <c r="CQ70" t="s">
        <v>609</v>
      </c>
      <c r="CR70" t="s">
        <v>181</v>
      </c>
      <c r="CS70" t="s">
        <v>151</v>
      </c>
      <c r="CT70" t="s">
        <v>156</v>
      </c>
      <c r="CV70" t="s">
        <v>139</v>
      </c>
      <c r="CW70" t="s">
        <v>93</v>
      </c>
      <c r="CX70" t="s">
        <v>610</v>
      </c>
      <c r="CY70" t="s">
        <v>151</v>
      </c>
      <c r="DA70" t="s">
        <v>156</v>
      </c>
      <c r="DB70" t="s">
        <v>151</v>
      </c>
      <c r="DD70" t="s">
        <v>156</v>
      </c>
      <c r="DE70" t="s">
        <v>93</v>
      </c>
      <c r="DF70" t="s">
        <v>279</v>
      </c>
      <c r="DG70" t="s">
        <v>156</v>
      </c>
      <c r="DH70" t="s">
        <v>222</v>
      </c>
    </row>
    <row r="71" spans="1:112" x14ac:dyDescent="0.3">
      <c r="A71" t="s">
        <v>611</v>
      </c>
      <c r="B71" t="s">
        <v>612</v>
      </c>
      <c r="C71" t="s">
        <v>116</v>
      </c>
      <c r="D71" t="s">
        <v>117</v>
      </c>
      <c r="E71" t="s">
        <v>119</v>
      </c>
      <c r="F71" t="s">
        <v>119</v>
      </c>
      <c r="G71" t="s">
        <v>215</v>
      </c>
      <c r="H71" t="s">
        <v>121</v>
      </c>
      <c r="I71" t="s">
        <v>122</v>
      </c>
      <c r="J71" t="s">
        <v>122</v>
      </c>
      <c r="K71" t="s">
        <v>122</v>
      </c>
      <c r="L71" t="s">
        <v>122</v>
      </c>
      <c r="M71" t="s">
        <v>116</v>
      </c>
      <c r="N71" t="s">
        <v>117</v>
      </c>
      <c r="O71" t="s">
        <v>119</v>
      </c>
      <c r="P71" t="s">
        <v>119</v>
      </c>
      <c r="Q71" t="s">
        <v>215</v>
      </c>
      <c r="R71" t="s">
        <v>116</v>
      </c>
      <c r="S71" t="s">
        <v>117</v>
      </c>
      <c r="T71" t="s">
        <v>119</v>
      </c>
      <c r="U71" t="s">
        <v>119</v>
      </c>
      <c r="V71" t="s">
        <v>216</v>
      </c>
      <c r="W71" t="s">
        <v>116</v>
      </c>
      <c r="X71" t="s">
        <v>117</v>
      </c>
      <c r="Y71" t="s">
        <v>119</v>
      </c>
      <c r="Z71" t="s">
        <v>119</v>
      </c>
      <c r="AA71" t="s">
        <v>215</v>
      </c>
      <c r="AB71" t="s">
        <v>126</v>
      </c>
      <c r="AC71" t="s">
        <v>167</v>
      </c>
      <c r="AD71" t="s">
        <v>136</v>
      </c>
      <c r="AE71" t="s">
        <v>129</v>
      </c>
      <c r="AF71" t="s">
        <v>130</v>
      </c>
      <c r="AG71" t="s">
        <v>131</v>
      </c>
      <c r="AH71" t="s">
        <v>135</v>
      </c>
      <c r="AI71" t="s">
        <v>133</v>
      </c>
      <c r="AJ71" t="s">
        <v>134</v>
      </c>
      <c r="AK71" t="s">
        <v>121</v>
      </c>
      <c r="AL71" t="s">
        <v>133</v>
      </c>
      <c r="AM71" t="s">
        <v>133</v>
      </c>
      <c r="AN71" t="s">
        <v>133</v>
      </c>
      <c r="AO71" t="s">
        <v>133</v>
      </c>
      <c r="AP71" t="s">
        <v>126</v>
      </c>
      <c r="AQ71" t="s">
        <v>167</v>
      </c>
      <c r="AR71" t="s">
        <v>136</v>
      </c>
      <c r="AS71" t="s">
        <v>129</v>
      </c>
      <c r="AT71" t="s">
        <v>130</v>
      </c>
      <c r="AU71" t="s">
        <v>131</v>
      </c>
      <c r="AV71" t="s">
        <v>135</v>
      </c>
      <c r="AW71" t="s">
        <v>170</v>
      </c>
      <c r="AX71" t="s">
        <v>167</v>
      </c>
      <c r="AY71" t="s">
        <v>136</v>
      </c>
      <c r="AZ71" t="s">
        <v>129</v>
      </c>
      <c r="BA71" t="s">
        <v>130</v>
      </c>
      <c r="BB71" t="s">
        <v>131</v>
      </c>
      <c r="BC71" t="s">
        <v>135</v>
      </c>
      <c r="BD71" t="s">
        <v>136</v>
      </c>
      <c r="BE71" t="s">
        <v>167</v>
      </c>
      <c r="BF71" t="s">
        <v>137</v>
      </c>
      <c r="BG71" t="s">
        <v>129</v>
      </c>
      <c r="BH71" t="s">
        <v>192</v>
      </c>
      <c r="BI71" t="s">
        <v>193</v>
      </c>
      <c r="BJ71" t="s">
        <v>135</v>
      </c>
      <c r="BK71" t="s">
        <v>132</v>
      </c>
      <c r="BL71" t="s">
        <v>139</v>
      </c>
      <c r="BM71" t="s">
        <v>135</v>
      </c>
      <c r="BN71" t="s">
        <v>132</v>
      </c>
      <c r="BO71" t="s">
        <v>132</v>
      </c>
      <c r="BP71" t="s">
        <v>139</v>
      </c>
      <c r="BQ71" t="s">
        <v>613</v>
      </c>
      <c r="BT71" t="s">
        <v>90</v>
      </c>
      <c r="BY71" t="s">
        <v>614</v>
      </c>
      <c r="BZ71" t="s">
        <v>613</v>
      </c>
      <c r="CA71" t="s">
        <v>613</v>
      </c>
      <c r="CB71">
        <v>6</v>
      </c>
      <c r="CC71" t="s">
        <v>143</v>
      </c>
      <c r="CD71" t="s">
        <v>101</v>
      </c>
      <c r="CE71" t="s">
        <v>102</v>
      </c>
      <c r="CJ71" t="s">
        <v>615</v>
      </c>
      <c r="CK71" t="s">
        <v>300</v>
      </c>
      <c r="CM71" t="s">
        <v>147</v>
      </c>
      <c r="CN71" t="s">
        <v>616</v>
      </c>
      <c r="CO71">
        <v>9</v>
      </c>
      <c r="CP71" t="s">
        <v>109</v>
      </c>
      <c r="CQ71" t="s">
        <v>617</v>
      </c>
      <c r="CR71" t="s">
        <v>181</v>
      </c>
      <c r="CS71" t="s">
        <v>151</v>
      </c>
      <c r="CT71" t="s">
        <v>230</v>
      </c>
      <c r="CU71" t="s">
        <v>618</v>
      </c>
      <c r="CV71" t="s">
        <v>152</v>
      </c>
      <c r="CW71" t="s">
        <v>93</v>
      </c>
      <c r="CX71" t="s">
        <v>619</v>
      </c>
      <c r="CY71" t="s">
        <v>151</v>
      </c>
      <c r="DA71" t="s">
        <v>156</v>
      </c>
      <c r="DB71" t="s">
        <v>151</v>
      </c>
      <c r="DD71" t="s">
        <v>156</v>
      </c>
      <c r="DE71" t="s">
        <v>93</v>
      </c>
      <c r="DF71" t="s">
        <v>349</v>
      </c>
      <c r="DG71" t="s">
        <v>151</v>
      </c>
      <c r="DH71" t="s">
        <v>160</v>
      </c>
    </row>
    <row r="72" spans="1:112" x14ac:dyDescent="0.3">
      <c r="A72" t="s">
        <v>620</v>
      </c>
      <c r="B72" t="s">
        <v>621</v>
      </c>
      <c r="C72" t="s">
        <v>116</v>
      </c>
      <c r="D72" t="s">
        <v>124</v>
      </c>
      <c r="E72" t="s">
        <v>125</v>
      </c>
      <c r="F72" t="s">
        <v>239</v>
      </c>
      <c r="G72" t="s">
        <v>265</v>
      </c>
      <c r="H72" t="s">
        <v>121</v>
      </c>
      <c r="I72" t="s">
        <v>122</v>
      </c>
      <c r="J72" t="s">
        <v>122</v>
      </c>
      <c r="K72" t="s">
        <v>122</v>
      </c>
      <c r="L72" t="s">
        <v>122</v>
      </c>
      <c r="M72" t="s">
        <v>116</v>
      </c>
      <c r="N72" t="s">
        <v>124</v>
      </c>
      <c r="O72" t="s">
        <v>125</v>
      </c>
      <c r="P72" t="s">
        <v>239</v>
      </c>
      <c r="Q72" t="s">
        <v>265</v>
      </c>
      <c r="R72" t="s">
        <v>121</v>
      </c>
      <c r="S72" t="s">
        <v>122</v>
      </c>
      <c r="T72" t="s">
        <v>122</v>
      </c>
      <c r="U72" t="s">
        <v>122</v>
      </c>
      <c r="V72" t="s">
        <v>122</v>
      </c>
      <c r="W72" t="s">
        <v>121</v>
      </c>
      <c r="X72" t="s">
        <v>122</v>
      </c>
      <c r="Y72" t="s">
        <v>122</v>
      </c>
      <c r="Z72" t="s">
        <v>122</v>
      </c>
      <c r="AA72" t="s">
        <v>122</v>
      </c>
      <c r="AB72" t="s">
        <v>126</v>
      </c>
      <c r="AC72" t="s">
        <v>127</v>
      </c>
      <c r="AD72" t="s">
        <v>128</v>
      </c>
      <c r="AE72" t="s">
        <v>171</v>
      </c>
      <c r="AF72" t="s">
        <v>130</v>
      </c>
      <c r="AG72" t="s">
        <v>131</v>
      </c>
      <c r="AH72" t="s">
        <v>132</v>
      </c>
      <c r="AI72" t="s">
        <v>136</v>
      </c>
      <c r="AJ72" t="s">
        <v>172</v>
      </c>
      <c r="AK72" t="s">
        <v>137</v>
      </c>
      <c r="AL72" t="s">
        <v>129</v>
      </c>
      <c r="AM72" t="s">
        <v>138</v>
      </c>
      <c r="AN72" t="s">
        <v>193</v>
      </c>
      <c r="AO72" t="s">
        <v>169</v>
      </c>
      <c r="AP72" t="s">
        <v>126</v>
      </c>
      <c r="AQ72" t="s">
        <v>127</v>
      </c>
      <c r="AR72" t="s">
        <v>128</v>
      </c>
      <c r="AS72" t="s">
        <v>171</v>
      </c>
      <c r="AT72" t="s">
        <v>130</v>
      </c>
      <c r="AU72" t="s">
        <v>131</v>
      </c>
      <c r="AV72" t="s">
        <v>132</v>
      </c>
      <c r="AW72" t="s">
        <v>136</v>
      </c>
      <c r="AX72" t="s">
        <v>172</v>
      </c>
      <c r="AY72" t="s">
        <v>137</v>
      </c>
      <c r="AZ72" t="s">
        <v>129</v>
      </c>
      <c r="BA72" t="s">
        <v>138</v>
      </c>
      <c r="BB72" t="s">
        <v>193</v>
      </c>
      <c r="BC72" t="s">
        <v>169</v>
      </c>
      <c r="BD72" t="s">
        <v>136</v>
      </c>
      <c r="BE72" t="s">
        <v>172</v>
      </c>
      <c r="BF72" t="s">
        <v>137</v>
      </c>
      <c r="BG72" t="s">
        <v>129</v>
      </c>
      <c r="BH72" t="s">
        <v>138</v>
      </c>
      <c r="BI72" t="s">
        <v>193</v>
      </c>
      <c r="BJ72" t="s">
        <v>169</v>
      </c>
      <c r="BK72" t="s">
        <v>132</v>
      </c>
      <c r="BL72" t="s">
        <v>139</v>
      </c>
      <c r="BM72" t="s">
        <v>139</v>
      </c>
      <c r="BN72" t="s">
        <v>139</v>
      </c>
      <c r="BO72" t="s">
        <v>135</v>
      </c>
      <c r="BP72" t="s">
        <v>139</v>
      </c>
      <c r="BV72" t="s">
        <v>92</v>
      </c>
      <c r="BY72" t="s">
        <v>622</v>
      </c>
      <c r="BZ72" t="s">
        <v>623</v>
      </c>
      <c r="CA72" t="s">
        <v>624</v>
      </c>
      <c r="CB72">
        <v>0</v>
      </c>
      <c r="CC72" t="s">
        <v>176</v>
      </c>
      <c r="CF72" t="s">
        <v>103</v>
      </c>
      <c r="CG72" t="s">
        <v>104</v>
      </c>
      <c r="CH72" t="s">
        <v>105</v>
      </c>
      <c r="CJ72" t="s">
        <v>625</v>
      </c>
      <c r="CK72" t="s">
        <v>198</v>
      </c>
      <c r="CM72" t="s">
        <v>147</v>
      </c>
      <c r="CN72" t="s">
        <v>626</v>
      </c>
      <c r="CO72">
        <v>7</v>
      </c>
      <c r="CP72" t="s">
        <v>180</v>
      </c>
      <c r="CR72" t="s">
        <v>181</v>
      </c>
      <c r="CS72" t="s">
        <v>156</v>
      </c>
      <c r="CT72" t="s">
        <v>156</v>
      </c>
      <c r="CV72" t="s">
        <v>139</v>
      </c>
      <c r="CW72" t="s">
        <v>93</v>
      </c>
      <c r="CX72" t="s">
        <v>627</v>
      </c>
      <c r="CY72" t="s">
        <v>154</v>
      </c>
      <c r="CZ72" t="s">
        <v>628</v>
      </c>
      <c r="DA72" t="s">
        <v>156</v>
      </c>
      <c r="DB72" t="s">
        <v>151</v>
      </c>
      <c r="DD72" t="s">
        <v>156</v>
      </c>
      <c r="DE72" t="s">
        <v>93</v>
      </c>
      <c r="DF72" t="s">
        <v>629</v>
      </c>
      <c r="DG72" t="s">
        <v>156</v>
      </c>
      <c r="DH72" t="s">
        <v>204</v>
      </c>
    </row>
    <row r="73" spans="1:112" x14ac:dyDescent="0.3">
      <c r="A73" t="s">
        <v>630</v>
      </c>
      <c r="B73" t="s">
        <v>631</v>
      </c>
      <c r="C73" t="s">
        <v>116</v>
      </c>
      <c r="D73" t="s">
        <v>117</v>
      </c>
      <c r="E73" t="s">
        <v>119</v>
      </c>
      <c r="F73" t="s">
        <v>119</v>
      </c>
      <c r="G73" t="s">
        <v>166</v>
      </c>
      <c r="H73" t="s">
        <v>121</v>
      </c>
      <c r="I73" t="s">
        <v>122</v>
      </c>
      <c r="J73" t="s">
        <v>122</v>
      </c>
      <c r="K73" t="s">
        <v>122</v>
      </c>
      <c r="L73" t="s">
        <v>122</v>
      </c>
      <c r="M73" t="s">
        <v>116</v>
      </c>
      <c r="N73" t="s">
        <v>117</v>
      </c>
      <c r="O73" t="s">
        <v>119</v>
      </c>
      <c r="P73" t="s">
        <v>119</v>
      </c>
      <c r="Q73" t="s">
        <v>166</v>
      </c>
      <c r="R73" t="s">
        <v>116</v>
      </c>
      <c r="S73" t="s">
        <v>117</v>
      </c>
      <c r="T73" t="s">
        <v>119</v>
      </c>
      <c r="U73" t="s">
        <v>119</v>
      </c>
      <c r="V73" t="s">
        <v>166</v>
      </c>
      <c r="W73" t="s">
        <v>116</v>
      </c>
      <c r="X73" t="s">
        <v>117</v>
      </c>
      <c r="Y73" t="s">
        <v>119</v>
      </c>
      <c r="Z73" t="s">
        <v>119</v>
      </c>
      <c r="AA73" t="s">
        <v>166</v>
      </c>
      <c r="AB73" t="s">
        <v>170</v>
      </c>
      <c r="AC73" t="s">
        <v>167</v>
      </c>
      <c r="AD73" t="s">
        <v>137</v>
      </c>
      <c r="AE73" t="s">
        <v>129</v>
      </c>
      <c r="AF73" t="s">
        <v>130</v>
      </c>
      <c r="AG73" t="s">
        <v>193</v>
      </c>
      <c r="AH73" t="s">
        <v>132</v>
      </c>
      <c r="AP73" t="s">
        <v>170</v>
      </c>
      <c r="AQ73" t="s">
        <v>167</v>
      </c>
      <c r="AR73" t="s">
        <v>137</v>
      </c>
      <c r="AS73" t="s">
        <v>129</v>
      </c>
      <c r="AT73" t="s">
        <v>130</v>
      </c>
      <c r="AU73" t="s">
        <v>193</v>
      </c>
      <c r="AV73" t="s">
        <v>132</v>
      </c>
      <c r="AW73" t="s">
        <v>170</v>
      </c>
      <c r="AX73" t="s">
        <v>167</v>
      </c>
      <c r="AY73" t="s">
        <v>137</v>
      </c>
      <c r="AZ73" t="s">
        <v>129</v>
      </c>
      <c r="BA73" t="s">
        <v>130</v>
      </c>
      <c r="BB73" t="s">
        <v>193</v>
      </c>
      <c r="BC73" t="s">
        <v>132</v>
      </c>
      <c r="BD73" t="s">
        <v>136</v>
      </c>
      <c r="BE73" t="s">
        <v>167</v>
      </c>
      <c r="BF73" t="s">
        <v>137</v>
      </c>
      <c r="BG73" t="s">
        <v>129</v>
      </c>
      <c r="BH73" t="s">
        <v>192</v>
      </c>
      <c r="BI73" t="s">
        <v>193</v>
      </c>
      <c r="BJ73" t="s">
        <v>169</v>
      </c>
      <c r="BK73" t="s">
        <v>139</v>
      </c>
      <c r="BL73" t="s">
        <v>139</v>
      </c>
      <c r="BM73" t="s">
        <v>139</v>
      </c>
      <c r="BN73" t="s">
        <v>132</v>
      </c>
      <c r="BO73" t="s">
        <v>140</v>
      </c>
      <c r="BP73" t="s">
        <v>140</v>
      </c>
      <c r="BQ73" t="s">
        <v>632</v>
      </c>
      <c r="BU73" t="s">
        <v>91</v>
      </c>
      <c r="BY73" t="s">
        <v>633</v>
      </c>
      <c r="BZ73" t="s">
        <v>634</v>
      </c>
      <c r="CA73" t="s">
        <v>635</v>
      </c>
      <c r="CB73">
        <v>1</v>
      </c>
      <c r="CC73" t="s">
        <v>143</v>
      </c>
      <c r="CF73" t="s">
        <v>103</v>
      </c>
      <c r="CH73" t="s">
        <v>105</v>
      </c>
      <c r="CJ73" t="s">
        <v>636</v>
      </c>
      <c r="CK73" t="s">
        <v>178</v>
      </c>
      <c r="CM73" t="s">
        <v>247</v>
      </c>
      <c r="CO73">
        <v>6</v>
      </c>
      <c r="CP73" t="s">
        <v>180</v>
      </c>
      <c r="CR73" t="s">
        <v>181</v>
      </c>
      <c r="CS73" t="s">
        <v>151</v>
      </c>
      <c r="CT73" t="s">
        <v>230</v>
      </c>
      <c r="CU73" t="s">
        <v>637</v>
      </c>
      <c r="CV73" t="s">
        <v>139</v>
      </c>
      <c r="CW73" t="s">
        <v>93</v>
      </c>
      <c r="CX73" t="s">
        <v>638</v>
      </c>
      <c r="CY73" t="s">
        <v>151</v>
      </c>
      <c r="DA73" t="s">
        <v>233</v>
      </c>
      <c r="DB73" t="s">
        <v>151</v>
      </c>
      <c r="DD73" t="s">
        <v>156</v>
      </c>
      <c r="DE73" t="s">
        <v>93</v>
      </c>
      <c r="DF73" t="s">
        <v>639</v>
      </c>
      <c r="DG73" t="s">
        <v>151</v>
      </c>
      <c r="DH73" t="s">
        <v>160</v>
      </c>
    </row>
    <row r="74" spans="1:112" x14ac:dyDescent="0.3">
      <c r="A74" t="s">
        <v>640</v>
      </c>
      <c r="B74" t="s">
        <v>641</v>
      </c>
      <c r="C74" t="s">
        <v>116</v>
      </c>
      <c r="D74" t="s">
        <v>139</v>
      </c>
      <c r="E74" t="s">
        <v>125</v>
      </c>
      <c r="F74" t="s">
        <v>125</v>
      </c>
      <c r="G74" t="s">
        <v>125</v>
      </c>
      <c r="H74" t="s">
        <v>116</v>
      </c>
      <c r="I74" t="s">
        <v>124</v>
      </c>
      <c r="J74" t="s">
        <v>118</v>
      </c>
      <c r="K74" t="s">
        <v>119</v>
      </c>
      <c r="L74" t="s">
        <v>166</v>
      </c>
      <c r="M74" t="s">
        <v>123</v>
      </c>
      <c r="N74" t="s">
        <v>188</v>
      </c>
      <c r="O74" t="s">
        <v>125</v>
      </c>
      <c r="P74" t="s">
        <v>125</v>
      </c>
      <c r="Q74" t="s">
        <v>125</v>
      </c>
      <c r="R74" t="s">
        <v>123</v>
      </c>
      <c r="S74" t="s">
        <v>188</v>
      </c>
      <c r="T74" t="s">
        <v>125</v>
      </c>
      <c r="U74" t="s">
        <v>125</v>
      </c>
      <c r="V74" t="s">
        <v>125</v>
      </c>
      <c r="W74" t="s">
        <v>123</v>
      </c>
      <c r="X74" t="s">
        <v>188</v>
      </c>
      <c r="Y74" t="s">
        <v>125</v>
      </c>
      <c r="Z74" t="s">
        <v>125</v>
      </c>
      <c r="AA74" t="s">
        <v>125</v>
      </c>
      <c r="AB74" t="s">
        <v>126</v>
      </c>
      <c r="AC74" t="s">
        <v>127</v>
      </c>
      <c r="AD74" t="s">
        <v>128</v>
      </c>
      <c r="AE74" t="s">
        <v>129</v>
      </c>
      <c r="AF74" t="s">
        <v>191</v>
      </c>
      <c r="AG74" t="s">
        <v>168</v>
      </c>
      <c r="AH74" t="s">
        <v>135</v>
      </c>
      <c r="AI74" t="s">
        <v>126</v>
      </c>
      <c r="AJ74" t="s">
        <v>127</v>
      </c>
      <c r="AK74" t="s">
        <v>128</v>
      </c>
      <c r="AL74" t="s">
        <v>129</v>
      </c>
      <c r="AM74" t="s">
        <v>191</v>
      </c>
      <c r="AN74" t="s">
        <v>168</v>
      </c>
      <c r="AO74" t="s">
        <v>135</v>
      </c>
      <c r="AP74" t="s">
        <v>126</v>
      </c>
      <c r="AQ74" t="s">
        <v>167</v>
      </c>
      <c r="AR74" t="s">
        <v>128</v>
      </c>
      <c r="AS74" t="s">
        <v>129</v>
      </c>
      <c r="AT74" t="s">
        <v>130</v>
      </c>
      <c r="AU74" t="s">
        <v>131</v>
      </c>
      <c r="AV74" t="s">
        <v>135</v>
      </c>
      <c r="AW74" t="s">
        <v>170</v>
      </c>
      <c r="AX74" t="s">
        <v>167</v>
      </c>
      <c r="AY74" t="s">
        <v>136</v>
      </c>
      <c r="AZ74" t="s">
        <v>129</v>
      </c>
      <c r="BA74" t="s">
        <v>130</v>
      </c>
      <c r="BB74" t="s">
        <v>131</v>
      </c>
      <c r="BC74" t="s">
        <v>132</v>
      </c>
      <c r="BD74" t="s">
        <v>136</v>
      </c>
      <c r="BE74" t="s">
        <v>172</v>
      </c>
      <c r="BF74" t="s">
        <v>137</v>
      </c>
      <c r="BG74" t="s">
        <v>129</v>
      </c>
      <c r="BH74" t="s">
        <v>138</v>
      </c>
      <c r="BI74" t="s">
        <v>193</v>
      </c>
      <c r="BJ74" t="s">
        <v>132</v>
      </c>
      <c r="BK74" t="s">
        <v>132</v>
      </c>
      <c r="BL74" t="s">
        <v>139</v>
      </c>
      <c r="BM74" t="s">
        <v>139</v>
      </c>
      <c r="BN74" t="s">
        <v>132</v>
      </c>
      <c r="BO74" t="s">
        <v>139</v>
      </c>
      <c r="BP74" t="s">
        <v>139</v>
      </c>
      <c r="BR74" t="s">
        <v>88</v>
      </c>
      <c r="BU74" t="s">
        <v>91</v>
      </c>
      <c r="BW74" t="s">
        <v>95</v>
      </c>
      <c r="BY74" t="s">
        <v>642</v>
      </c>
      <c r="BZ74" t="s">
        <v>643</v>
      </c>
      <c r="CA74" t="s">
        <v>644</v>
      </c>
      <c r="CB74">
        <v>60</v>
      </c>
      <c r="CC74" t="s">
        <v>176</v>
      </c>
      <c r="CE74" t="s">
        <v>102</v>
      </c>
      <c r="CG74" t="s">
        <v>104</v>
      </c>
      <c r="CJ74" t="s">
        <v>645</v>
      </c>
      <c r="CK74" t="s">
        <v>146</v>
      </c>
      <c r="CM74" t="s">
        <v>147</v>
      </c>
      <c r="CN74" t="s">
        <v>646</v>
      </c>
      <c r="CO74">
        <v>11</v>
      </c>
      <c r="CP74" t="s">
        <v>288</v>
      </c>
      <c r="CR74" t="s">
        <v>181</v>
      </c>
      <c r="CS74" t="s">
        <v>151</v>
      </c>
      <c r="CT74" t="s">
        <v>151</v>
      </c>
      <c r="CV74" t="s">
        <v>368</v>
      </c>
      <c r="CW74" t="s">
        <v>153</v>
      </c>
      <c r="CY74" t="s">
        <v>154</v>
      </c>
      <c r="CZ74" t="s">
        <v>647</v>
      </c>
      <c r="DA74" t="s">
        <v>233</v>
      </c>
      <c r="DB74" t="s">
        <v>151</v>
      </c>
      <c r="DD74" t="s">
        <v>156</v>
      </c>
      <c r="DE74" t="s">
        <v>93</v>
      </c>
      <c r="DF74" t="s">
        <v>648</v>
      </c>
      <c r="DG74" t="s">
        <v>156</v>
      </c>
      <c r="DH74" t="s">
        <v>160</v>
      </c>
    </row>
    <row r="75" spans="1:112" x14ac:dyDescent="0.3">
      <c r="A75" t="s">
        <v>649</v>
      </c>
      <c r="B75" t="s">
        <v>650</v>
      </c>
      <c r="C75" t="s">
        <v>116</v>
      </c>
      <c r="D75" t="s">
        <v>124</v>
      </c>
      <c r="E75" t="s">
        <v>119</v>
      </c>
      <c r="F75" t="s">
        <v>119</v>
      </c>
      <c r="G75" t="s">
        <v>215</v>
      </c>
      <c r="H75" t="s">
        <v>121</v>
      </c>
      <c r="I75" t="s">
        <v>122</v>
      </c>
      <c r="J75" t="s">
        <v>122</v>
      </c>
      <c r="K75" t="s">
        <v>122</v>
      </c>
      <c r="L75" t="s">
        <v>122</v>
      </c>
      <c r="M75" t="s">
        <v>116</v>
      </c>
      <c r="N75" t="s">
        <v>124</v>
      </c>
      <c r="O75" t="s">
        <v>119</v>
      </c>
      <c r="P75" t="s">
        <v>119</v>
      </c>
      <c r="Q75" t="s">
        <v>216</v>
      </c>
      <c r="R75" t="s">
        <v>116</v>
      </c>
      <c r="S75" t="s">
        <v>124</v>
      </c>
      <c r="T75" t="s">
        <v>119</v>
      </c>
      <c r="U75" t="s">
        <v>119</v>
      </c>
      <c r="V75" t="s">
        <v>216</v>
      </c>
      <c r="W75" t="s">
        <v>116</v>
      </c>
      <c r="X75" t="s">
        <v>124</v>
      </c>
      <c r="Y75" t="s">
        <v>119</v>
      </c>
      <c r="Z75" t="s">
        <v>119</v>
      </c>
      <c r="AA75" t="s">
        <v>215</v>
      </c>
      <c r="AB75" t="s">
        <v>136</v>
      </c>
      <c r="AC75" t="s">
        <v>172</v>
      </c>
      <c r="AD75" t="s">
        <v>137</v>
      </c>
      <c r="AE75" t="s">
        <v>129</v>
      </c>
      <c r="AF75" t="s">
        <v>192</v>
      </c>
      <c r="AG75" t="s">
        <v>131</v>
      </c>
      <c r="AH75" t="s">
        <v>132</v>
      </c>
      <c r="AI75" t="s">
        <v>136</v>
      </c>
      <c r="AJ75" t="s">
        <v>172</v>
      </c>
      <c r="AK75" t="s">
        <v>137</v>
      </c>
      <c r="AL75" t="s">
        <v>129</v>
      </c>
      <c r="AM75" t="s">
        <v>192</v>
      </c>
      <c r="AN75" t="s">
        <v>131</v>
      </c>
      <c r="AO75" t="s">
        <v>132</v>
      </c>
      <c r="AP75" t="s">
        <v>136</v>
      </c>
      <c r="AQ75" t="s">
        <v>172</v>
      </c>
      <c r="AR75" t="s">
        <v>137</v>
      </c>
      <c r="AS75" t="s">
        <v>129</v>
      </c>
      <c r="AT75" t="s">
        <v>192</v>
      </c>
      <c r="AU75" t="s">
        <v>131</v>
      </c>
      <c r="AV75" t="s">
        <v>132</v>
      </c>
      <c r="AW75" t="s">
        <v>136</v>
      </c>
      <c r="AX75" t="s">
        <v>172</v>
      </c>
      <c r="AY75" t="s">
        <v>137</v>
      </c>
      <c r="AZ75" t="s">
        <v>129</v>
      </c>
      <c r="BA75" t="s">
        <v>192</v>
      </c>
      <c r="BB75" t="s">
        <v>131</v>
      </c>
      <c r="BC75" t="s">
        <v>132</v>
      </c>
      <c r="BD75" t="s">
        <v>136</v>
      </c>
      <c r="BE75" t="s">
        <v>172</v>
      </c>
      <c r="BF75" t="s">
        <v>137</v>
      </c>
      <c r="BG75" t="s">
        <v>129</v>
      </c>
      <c r="BH75" t="s">
        <v>192</v>
      </c>
      <c r="BI75" t="s">
        <v>131</v>
      </c>
      <c r="BJ75" t="s">
        <v>132</v>
      </c>
      <c r="BK75" t="s">
        <v>132</v>
      </c>
      <c r="BL75" t="s">
        <v>132</v>
      </c>
      <c r="BM75" t="s">
        <v>132</v>
      </c>
      <c r="BN75" t="s">
        <v>135</v>
      </c>
      <c r="BO75" t="s">
        <v>139</v>
      </c>
      <c r="BP75" t="s">
        <v>132</v>
      </c>
      <c r="BQ75" t="s">
        <v>651</v>
      </c>
      <c r="BR75" t="s">
        <v>88</v>
      </c>
      <c r="BT75" t="s">
        <v>90</v>
      </c>
      <c r="BU75" t="s">
        <v>91</v>
      </c>
      <c r="BX75" t="s">
        <v>217</v>
      </c>
      <c r="BY75" t="s">
        <v>652</v>
      </c>
      <c r="BZ75" t="s">
        <v>652</v>
      </c>
      <c r="CA75" t="s">
        <v>652</v>
      </c>
      <c r="CB75">
        <v>1</v>
      </c>
      <c r="CC75" t="s">
        <v>176</v>
      </c>
      <c r="CE75" t="s">
        <v>102</v>
      </c>
      <c r="CF75" t="s">
        <v>103</v>
      </c>
      <c r="CG75" t="s">
        <v>104</v>
      </c>
      <c r="CH75" t="s">
        <v>105</v>
      </c>
      <c r="CJ75" t="s">
        <v>653</v>
      </c>
      <c r="CK75" t="s">
        <v>198</v>
      </c>
      <c r="CM75" t="s">
        <v>147</v>
      </c>
      <c r="CN75" t="s">
        <v>590</v>
      </c>
      <c r="CO75">
        <v>5</v>
      </c>
      <c r="CP75" t="s">
        <v>180</v>
      </c>
      <c r="CR75" t="s">
        <v>181</v>
      </c>
      <c r="CS75" t="s">
        <v>151</v>
      </c>
      <c r="CT75" t="s">
        <v>156</v>
      </c>
      <c r="CV75" t="s">
        <v>139</v>
      </c>
      <c r="CW75" t="s">
        <v>93</v>
      </c>
      <c r="CX75" t="s">
        <v>654</v>
      </c>
      <c r="CY75" t="s">
        <v>154</v>
      </c>
      <c r="CZ75" t="s">
        <v>655</v>
      </c>
      <c r="DA75" t="s">
        <v>156</v>
      </c>
      <c r="DB75" t="s">
        <v>157</v>
      </c>
      <c r="DC75" t="s">
        <v>656</v>
      </c>
      <c r="DD75" t="s">
        <v>156</v>
      </c>
      <c r="DE75" t="s">
        <v>93</v>
      </c>
      <c r="DF75" t="s">
        <v>657</v>
      </c>
      <c r="DG75" t="s">
        <v>156</v>
      </c>
      <c r="DH75" t="s">
        <v>160</v>
      </c>
    </row>
    <row r="76" spans="1:112" x14ac:dyDescent="0.3">
      <c r="A76" t="s">
        <v>658</v>
      </c>
      <c r="B76" t="s">
        <v>659</v>
      </c>
      <c r="C76" t="s">
        <v>116</v>
      </c>
      <c r="D76" t="s">
        <v>117</v>
      </c>
      <c r="E76" t="s">
        <v>165</v>
      </c>
      <c r="F76" t="s">
        <v>118</v>
      </c>
      <c r="G76" t="s">
        <v>120</v>
      </c>
      <c r="H76" t="s">
        <v>121</v>
      </c>
      <c r="I76" t="s">
        <v>122</v>
      </c>
      <c r="J76" t="s">
        <v>122</v>
      </c>
      <c r="K76" t="s">
        <v>122</v>
      </c>
      <c r="L76" t="s">
        <v>122</v>
      </c>
      <c r="M76" t="s">
        <v>116</v>
      </c>
      <c r="N76" t="s">
        <v>117</v>
      </c>
      <c r="O76" t="s">
        <v>165</v>
      </c>
      <c r="P76" t="s">
        <v>118</v>
      </c>
      <c r="Q76" t="s">
        <v>120</v>
      </c>
      <c r="R76" t="s">
        <v>116</v>
      </c>
      <c r="S76" t="s">
        <v>117</v>
      </c>
      <c r="T76" t="s">
        <v>118</v>
      </c>
      <c r="U76" t="s">
        <v>119</v>
      </c>
      <c r="V76" t="s">
        <v>120</v>
      </c>
      <c r="W76" t="s">
        <v>116</v>
      </c>
      <c r="X76" t="s">
        <v>117</v>
      </c>
      <c r="Y76" t="s">
        <v>119</v>
      </c>
      <c r="Z76" t="s">
        <v>119</v>
      </c>
      <c r="AA76" t="s">
        <v>166</v>
      </c>
      <c r="AB76" t="s">
        <v>126</v>
      </c>
      <c r="AC76" t="s">
        <v>189</v>
      </c>
      <c r="AD76" t="s">
        <v>128</v>
      </c>
      <c r="AE76" t="s">
        <v>190</v>
      </c>
      <c r="AF76" t="s">
        <v>130</v>
      </c>
      <c r="AG76" t="s">
        <v>168</v>
      </c>
      <c r="AH76" t="s">
        <v>135</v>
      </c>
      <c r="AI76" t="s">
        <v>133</v>
      </c>
      <c r="AJ76" t="s">
        <v>134</v>
      </c>
      <c r="AK76" t="s">
        <v>121</v>
      </c>
      <c r="AL76" t="s">
        <v>133</v>
      </c>
      <c r="AM76" t="s">
        <v>133</v>
      </c>
      <c r="AN76" t="s">
        <v>133</v>
      </c>
      <c r="AO76" t="s">
        <v>133</v>
      </c>
      <c r="AP76" t="s">
        <v>126</v>
      </c>
      <c r="AQ76" t="s">
        <v>189</v>
      </c>
      <c r="AR76" t="s">
        <v>128</v>
      </c>
      <c r="AS76" t="s">
        <v>190</v>
      </c>
      <c r="AT76" t="s">
        <v>130</v>
      </c>
      <c r="AU76" t="s">
        <v>168</v>
      </c>
      <c r="AV76" t="s">
        <v>135</v>
      </c>
      <c r="AW76" t="s">
        <v>126</v>
      </c>
      <c r="AX76" t="s">
        <v>189</v>
      </c>
      <c r="AY76" t="s">
        <v>128</v>
      </c>
      <c r="AZ76" t="s">
        <v>190</v>
      </c>
      <c r="BA76" t="s">
        <v>130</v>
      </c>
      <c r="BB76" t="s">
        <v>168</v>
      </c>
      <c r="BC76" t="s">
        <v>135</v>
      </c>
      <c r="BD76" t="s">
        <v>136</v>
      </c>
      <c r="BE76" t="s">
        <v>172</v>
      </c>
      <c r="BF76" t="s">
        <v>137</v>
      </c>
      <c r="BG76" t="s">
        <v>129</v>
      </c>
      <c r="BH76" t="s">
        <v>138</v>
      </c>
      <c r="BI76" t="s">
        <v>193</v>
      </c>
      <c r="BJ76" t="s">
        <v>132</v>
      </c>
      <c r="BK76" t="s">
        <v>135</v>
      </c>
      <c r="BL76" t="s">
        <v>135</v>
      </c>
      <c r="BM76" t="s">
        <v>135</v>
      </c>
      <c r="BN76" t="s">
        <v>132</v>
      </c>
      <c r="BO76" t="s">
        <v>135</v>
      </c>
      <c r="BP76" t="s">
        <v>135</v>
      </c>
      <c r="BQ76" t="s">
        <v>436</v>
      </c>
      <c r="BR76" t="s">
        <v>88</v>
      </c>
      <c r="BS76" t="s">
        <v>89</v>
      </c>
      <c r="BT76" t="s">
        <v>90</v>
      </c>
      <c r="BU76" t="s">
        <v>91</v>
      </c>
      <c r="BV76" t="s">
        <v>92</v>
      </c>
      <c r="BY76" t="s">
        <v>660</v>
      </c>
      <c r="BZ76" t="s">
        <v>436</v>
      </c>
      <c r="CA76" t="s">
        <v>436</v>
      </c>
      <c r="CB76">
        <v>1</v>
      </c>
      <c r="CC76" t="s">
        <v>143</v>
      </c>
      <c r="CH76" t="s">
        <v>105</v>
      </c>
      <c r="CJ76" t="s">
        <v>436</v>
      </c>
      <c r="CK76" t="s">
        <v>146</v>
      </c>
      <c r="CM76" t="s">
        <v>147</v>
      </c>
      <c r="CN76" t="s">
        <v>590</v>
      </c>
      <c r="CO76">
        <v>6</v>
      </c>
      <c r="CP76" t="s">
        <v>180</v>
      </c>
      <c r="CR76" t="s">
        <v>181</v>
      </c>
      <c r="CS76" t="s">
        <v>151</v>
      </c>
      <c r="CT76" t="s">
        <v>156</v>
      </c>
      <c r="CV76" t="s">
        <v>152</v>
      </c>
      <c r="CW76" t="s">
        <v>153</v>
      </c>
      <c r="CY76" t="s">
        <v>154</v>
      </c>
      <c r="DA76" t="s">
        <v>156</v>
      </c>
      <c r="DB76" t="s">
        <v>157</v>
      </c>
      <c r="DC76" t="s">
        <v>436</v>
      </c>
      <c r="DD76" t="s">
        <v>156</v>
      </c>
      <c r="DE76" t="s">
        <v>93</v>
      </c>
      <c r="DF76" t="s">
        <v>436</v>
      </c>
      <c r="DG76" t="s">
        <v>156</v>
      </c>
      <c r="DH76" t="s">
        <v>204</v>
      </c>
    </row>
    <row r="77" spans="1:112" x14ac:dyDescent="0.3">
      <c r="A77" t="s">
        <v>661</v>
      </c>
      <c r="B77" t="s">
        <v>662</v>
      </c>
      <c r="C77" t="s">
        <v>116</v>
      </c>
      <c r="D77" t="s">
        <v>124</v>
      </c>
      <c r="E77" t="s">
        <v>165</v>
      </c>
      <c r="F77" t="s">
        <v>119</v>
      </c>
      <c r="G77" t="s">
        <v>215</v>
      </c>
      <c r="H77" t="s">
        <v>121</v>
      </c>
      <c r="I77" t="s">
        <v>122</v>
      </c>
      <c r="J77" t="s">
        <v>122</v>
      </c>
      <c r="K77" t="s">
        <v>122</v>
      </c>
      <c r="L77" t="s">
        <v>122</v>
      </c>
      <c r="M77" t="s">
        <v>116</v>
      </c>
      <c r="N77" t="s">
        <v>124</v>
      </c>
      <c r="O77" t="s">
        <v>119</v>
      </c>
      <c r="P77" t="s">
        <v>119</v>
      </c>
      <c r="Q77" t="s">
        <v>215</v>
      </c>
      <c r="R77" t="s">
        <v>116</v>
      </c>
      <c r="S77" t="s">
        <v>124</v>
      </c>
      <c r="T77" t="s">
        <v>119</v>
      </c>
      <c r="U77" t="s">
        <v>119</v>
      </c>
      <c r="V77" t="s">
        <v>215</v>
      </c>
      <c r="W77" t="s">
        <v>116</v>
      </c>
      <c r="X77" t="s">
        <v>124</v>
      </c>
      <c r="Y77" t="s">
        <v>119</v>
      </c>
      <c r="Z77" t="s">
        <v>119</v>
      </c>
      <c r="AA77" t="s">
        <v>215</v>
      </c>
      <c r="AB77" t="s">
        <v>126</v>
      </c>
      <c r="AC77" t="s">
        <v>127</v>
      </c>
      <c r="AD77" t="s">
        <v>128</v>
      </c>
      <c r="AE77" t="s">
        <v>171</v>
      </c>
      <c r="AF77" t="s">
        <v>130</v>
      </c>
      <c r="AG77" t="s">
        <v>168</v>
      </c>
      <c r="AH77" t="s">
        <v>132</v>
      </c>
      <c r="AI77" t="s">
        <v>126</v>
      </c>
      <c r="AJ77" t="s">
        <v>189</v>
      </c>
      <c r="AK77" t="s">
        <v>128</v>
      </c>
      <c r="AL77" t="s">
        <v>190</v>
      </c>
      <c r="AM77" t="s">
        <v>191</v>
      </c>
      <c r="AN77" t="s">
        <v>168</v>
      </c>
      <c r="AO77" t="s">
        <v>132</v>
      </c>
      <c r="AP77" t="s">
        <v>136</v>
      </c>
      <c r="AQ77" t="s">
        <v>127</v>
      </c>
      <c r="AR77" t="s">
        <v>136</v>
      </c>
      <c r="AS77" t="s">
        <v>171</v>
      </c>
      <c r="AT77" t="s">
        <v>130</v>
      </c>
      <c r="AU77" t="s">
        <v>168</v>
      </c>
      <c r="AV77" t="s">
        <v>132</v>
      </c>
      <c r="AW77" t="s">
        <v>136</v>
      </c>
      <c r="AX77" t="s">
        <v>127</v>
      </c>
      <c r="AY77" t="s">
        <v>137</v>
      </c>
      <c r="AZ77" t="s">
        <v>171</v>
      </c>
      <c r="BA77" t="s">
        <v>130</v>
      </c>
      <c r="BB77" t="s">
        <v>131</v>
      </c>
      <c r="BC77" t="s">
        <v>132</v>
      </c>
      <c r="BD77" t="s">
        <v>136</v>
      </c>
      <c r="BE77" t="s">
        <v>127</v>
      </c>
      <c r="BF77" t="s">
        <v>137</v>
      </c>
      <c r="BG77" t="s">
        <v>171</v>
      </c>
      <c r="BH77" t="s">
        <v>130</v>
      </c>
      <c r="BI77" t="s">
        <v>131</v>
      </c>
      <c r="BJ77" t="s">
        <v>132</v>
      </c>
      <c r="BK77" t="s">
        <v>135</v>
      </c>
      <c r="BL77" t="s">
        <v>135</v>
      </c>
      <c r="BM77" t="s">
        <v>139</v>
      </c>
      <c r="BN77" t="s">
        <v>139</v>
      </c>
      <c r="BO77" t="s">
        <v>132</v>
      </c>
      <c r="BP77" t="s">
        <v>139</v>
      </c>
      <c r="BR77" t="s">
        <v>88</v>
      </c>
      <c r="BS77" t="s">
        <v>89</v>
      </c>
      <c r="BV77" t="s">
        <v>92</v>
      </c>
      <c r="BY77" t="s">
        <v>663</v>
      </c>
      <c r="BZ77" t="s">
        <v>664</v>
      </c>
      <c r="CB77">
        <v>4</v>
      </c>
      <c r="CC77" t="s">
        <v>143</v>
      </c>
      <c r="CF77" t="s">
        <v>103</v>
      </c>
      <c r="CG77" t="s">
        <v>104</v>
      </c>
      <c r="CH77" t="s">
        <v>105</v>
      </c>
      <c r="CJ77" t="s">
        <v>665</v>
      </c>
      <c r="CK77" t="s">
        <v>198</v>
      </c>
      <c r="CM77" t="s">
        <v>247</v>
      </c>
      <c r="CO77">
        <v>5</v>
      </c>
      <c r="CP77" t="s">
        <v>180</v>
      </c>
      <c r="CR77" t="s">
        <v>181</v>
      </c>
      <c r="CS77" t="s">
        <v>151</v>
      </c>
      <c r="CT77" t="s">
        <v>156</v>
      </c>
      <c r="CV77" t="s">
        <v>139</v>
      </c>
      <c r="CW77" t="s">
        <v>153</v>
      </c>
      <c r="CY77" t="s">
        <v>154</v>
      </c>
      <c r="CZ77" t="s">
        <v>666</v>
      </c>
      <c r="DA77" t="s">
        <v>211</v>
      </c>
      <c r="DB77" t="s">
        <v>151</v>
      </c>
      <c r="DD77" t="s">
        <v>156</v>
      </c>
      <c r="DE77" t="s">
        <v>93</v>
      </c>
      <c r="DF77" t="s">
        <v>667</v>
      </c>
      <c r="DG77" t="s">
        <v>151</v>
      </c>
      <c r="DH77" t="s">
        <v>204</v>
      </c>
    </row>
    <row r="78" spans="1:112" x14ac:dyDescent="0.3">
      <c r="A78" t="s">
        <v>668</v>
      </c>
      <c r="B78" t="s">
        <v>669</v>
      </c>
    </row>
    <row r="79" spans="1:112" x14ac:dyDescent="0.3">
      <c r="A79" t="s">
        <v>670</v>
      </c>
      <c r="B79" t="s">
        <v>671</v>
      </c>
      <c r="C79" t="s">
        <v>116</v>
      </c>
      <c r="D79" t="s">
        <v>188</v>
      </c>
      <c r="E79" t="s">
        <v>125</v>
      </c>
      <c r="F79" t="s">
        <v>239</v>
      </c>
      <c r="G79" t="s">
        <v>265</v>
      </c>
      <c r="H79" t="s">
        <v>116</v>
      </c>
      <c r="I79" t="s">
        <v>188</v>
      </c>
      <c r="J79" t="s">
        <v>125</v>
      </c>
      <c r="K79" t="s">
        <v>239</v>
      </c>
      <c r="L79" t="s">
        <v>265</v>
      </c>
      <c r="M79" t="s">
        <v>116</v>
      </c>
      <c r="N79" t="s">
        <v>188</v>
      </c>
      <c r="O79" t="s">
        <v>125</v>
      </c>
      <c r="P79" t="s">
        <v>118</v>
      </c>
      <c r="Q79" t="s">
        <v>166</v>
      </c>
      <c r="R79" t="s">
        <v>116</v>
      </c>
      <c r="S79" t="s">
        <v>188</v>
      </c>
      <c r="T79" t="s">
        <v>125</v>
      </c>
      <c r="U79" t="s">
        <v>239</v>
      </c>
      <c r="V79" t="s">
        <v>265</v>
      </c>
      <c r="W79" t="s">
        <v>116</v>
      </c>
      <c r="X79" t="s">
        <v>188</v>
      </c>
      <c r="Y79" t="s">
        <v>125</v>
      </c>
      <c r="Z79" t="s">
        <v>239</v>
      </c>
      <c r="AA79" t="s">
        <v>265</v>
      </c>
      <c r="AB79" t="s">
        <v>170</v>
      </c>
      <c r="AC79" t="s">
        <v>127</v>
      </c>
      <c r="AD79" t="s">
        <v>136</v>
      </c>
      <c r="AE79" t="s">
        <v>129</v>
      </c>
      <c r="AF79" t="s">
        <v>191</v>
      </c>
      <c r="AG79" t="s">
        <v>193</v>
      </c>
      <c r="AH79" t="s">
        <v>135</v>
      </c>
      <c r="AI79" t="s">
        <v>170</v>
      </c>
      <c r="AJ79" t="s">
        <v>127</v>
      </c>
      <c r="AK79" t="s">
        <v>136</v>
      </c>
      <c r="AL79" t="s">
        <v>129</v>
      </c>
      <c r="AM79" t="s">
        <v>191</v>
      </c>
      <c r="AN79" t="s">
        <v>193</v>
      </c>
      <c r="AO79" t="s">
        <v>135</v>
      </c>
      <c r="AP79" t="s">
        <v>170</v>
      </c>
      <c r="AQ79" t="s">
        <v>127</v>
      </c>
      <c r="AR79" t="s">
        <v>136</v>
      </c>
      <c r="AS79" t="s">
        <v>129</v>
      </c>
      <c r="AT79" t="s">
        <v>191</v>
      </c>
      <c r="AU79" t="s">
        <v>193</v>
      </c>
      <c r="AV79" t="s">
        <v>135</v>
      </c>
      <c r="AW79" t="s">
        <v>136</v>
      </c>
      <c r="AX79" t="s">
        <v>127</v>
      </c>
      <c r="AY79" t="s">
        <v>136</v>
      </c>
      <c r="AZ79" t="s">
        <v>129</v>
      </c>
      <c r="BA79" t="s">
        <v>191</v>
      </c>
      <c r="BB79" t="s">
        <v>193</v>
      </c>
      <c r="BC79" t="s">
        <v>135</v>
      </c>
      <c r="BE79" t="s">
        <v>167</v>
      </c>
      <c r="BF79" t="s">
        <v>137</v>
      </c>
      <c r="BG79" t="s">
        <v>129</v>
      </c>
      <c r="BH79" t="s">
        <v>192</v>
      </c>
      <c r="BI79" t="s">
        <v>193</v>
      </c>
      <c r="BJ79" t="s">
        <v>135</v>
      </c>
      <c r="BK79" t="s">
        <v>135</v>
      </c>
      <c r="BL79" t="s">
        <v>132</v>
      </c>
      <c r="BM79" t="s">
        <v>132</v>
      </c>
      <c r="BN79" t="s">
        <v>132</v>
      </c>
      <c r="BO79" t="s">
        <v>139</v>
      </c>
      <c r="BP79" t="s">
        <v>139</v>
      </c>
      <c r="BQ79" t="s">
        <v>217</v>
      </c>
      <c r="BR79" t="s">
        <v>88</v>
      </c>
      <c r="BY79" t="s">
        <v>217</v>
      </c>
      <c r="BZ79" t="s">
        <v>217</v>
      </c>
      <c r="CA79" t="s">
        <v>217</v>
      </c>
      <c r="CB79">
        <v>18</v>
      </c>
      <c r="CC79" t="s">
        <v>143</v>
      </c>
      <c r="CF79" t="s">
        <v>103</v>
      </c>
      <c r="CJ79" t="s">
        <v>672</v>
      </c>
      <c r="CK79" t="s">
        <v>146</v>
      </c>
      <c r="CM79" t="s">
        <v>228</v>
      </c>
      <c r="CO79">
        <v>9</v>
      </c>
      <c r="CP79" t="s">
        <v>180</v>
      </c>
      <c r="CR79" t="s">
        <v>181</v>
      </c>
      <c r="CS79" t="s">
        <v>151</v>
      </c>
      <c r="CT79" t="s">
        <v>151</v>
      </c>
      <c r="CV79" t="s">
        <v>152</v>
      </c>
      <c r="CW79" t="s">
        <v>153</v>
      </c>
      <c r="CY79" t="s">
        <v>151</v>
      </c>
      <c r="DA79" t="s">
        <v>156</v>
      </c>
      <c r="DB79" t="s">
        <v>151</v>
      </c>
      <c r="DD79" t="s">
        <v>156</v>
      </c>
      <c r="DE79" t="s">
        <v>93</v>
      </c>
      <c r="DF79" t="s">
        <v>485</v>
      </c>
      <c r="DG79" t="s">
        <v>156</v>
      </c>
      <c r="DH79" t="s">
        <v>204</v>
      </c>
    </row>
    <row r="80" spans="1:112" x14ac:dyDescent="0.3">
      <c r="A80" t="s">
        <v>673</v>
      </c>
      <c r="B80" t="s">
        <v>674</v>
      </c>
      <c r="C80" t="s">
        <v>116</v>
      </c>
      <c r="D80" t="s">
        <v>117</v>
      </c>
      <c r="E80" t="s">
        <v>340</v>
      </c>
      <c r="F80" t="s">
        <v>340</v>
      </c>
      <c r="G80" t="s">
        <v>216</v>
      </c>
      <c r="H80" t="s">
        <v>116</v>
      </c>
      <c r="I80" t="s">
        <v>117</v>
      </c>
      <c r="J80" t="s">
        <v>165</v>
      </c>
      <c r="K80" t="s">
        <v>165</v>
      </c>
      <c r="L80" t="s">
        <v>215</v>
      </c>
      <c r="M80" t="s">
        <v>116</v>
      </c>
      <c r="N80" t="s">
        <v>117</v>
      </c>
      <c r="O80" t="s">
        <v>165</v>
      </c>
      <c r="P80" t="s">
        <v>165</v>
      </c>
      <c r="Q80" t="s">
        <v>215</v>
      </c>
      <c r="R80" t="s">
        <v>116</v>
      </c>
      <c r="S80" t="s">
        <v>117</v>
      </c>
      <c r="T80" t="s">
        <v>118</v>
      </c>
      <c r="U80" t="s">
        <v>118</v>
      </c>
      <c r="V80" t="s">
        <v>215</v>
      </c>
      <c r="W80" t="s">
        <v>123</v>
      </c>
      <c r="X80" t="s">
        <v>124</v>
      </c>
      <c r="Y80" t="s">
        <v>119</v>
      </c>
      <c r="Z80" t="s">
        <v>119</v>
      </c>
      <c r="AA80" t="s">
        <v>265</v>
      </c>
      <c r="AB80" t="s">
        <v>170</v>
      </c>
      <c r="AC80" t="s">
        <v>167</v>
      </c>
      <c r="AD80" t="s">
        <v>136</v>
      </c>
      <c r="AE80" t="s">
        <v>129</v>
      </c>
      <c r="AF80" t="s">
        <v>130</v>
      </c>
      <c r="AG80" t="s">
        <v>131</v>
      </c>
      <c r="AH80" t="s">
        <v>135</v>
      </c>
      <c r="AI80" t="s">
        <v>170</v>
      </c>
      <c r="AJ80" t="s">
        <v>167</v>
      </c>
      <c r="AK80" t="s">
        <v>136</v>
      </c>
      <c r="AL80" t="s">
        <v>129</v>
      </c>
      <c r="AM80" t="s">
        <v>130</v>
      </c>
      <c r="AN80" t="s">
        <v>131</v>
      </c>
      <c r="AO80" t="s">
        <v>135</v>
      </c>
      <c r="AP80" t="s">
        <v>170</v>
      </c>
      <c r="AQ80" t="s">
        <v>167</v>
      </c>
      <c r="AR80" t="s">
        <v>136</v>
      </c>
      <c r="AS80" t="s">
        <v>129</v>
      </c>
      <c r="AT80" t="s">
        <v>130</v>
      </c>
      <c r="AU80" t="s">
        <v>131</v>
      </c>
      <c r="AV80" t="s">
        <v>135</v>
      </c>
      <c r="AW80" t="s">
        <v>136</v>
      </c>
      <c r="AX80" t="s">
        <v>167</v>
      </c>
      <c r="AY80" t="s">
        <v>136</v>
      </c>
      <c r="AZ80" t="s">
        <v>129</v>
      </c>
      <c r="BA80" t="s">
        <v>130</v>
      </c>
      <c r="BB80" t="s">
        <v>131</v>
      </c>
      <c r="BC80" t="s">
        <v>135</v>
      </c>
      <c r="BD80" t="s">
        <v>136</v>
      </c>
      <c r="BE80" t="s">
        <v>167</v>
      </c>
      <c r="BF80" t="s">
        <v>137</v>
      </c>
      <c r="BG80" t="s">
        <v>129</v>
      </c>
      <c r="BH80" t="s">
        <v>192</v>
      </c>
      <c r="BI80" t="s">
        <v>193</v>
      </c>
      <c r="BJ80" t="s">
        <v>132</v>
      </c>
      <c r="BK80" t="s">
        <v>140</v>
      </c>
      <c r="BL80" t="s">
        <v>135</v>
      </c>
      <c r="BM80" t="s">
        <v>139</v>
      </c>
      <c r="BN80" t="s">
        <v>135</v>
      </c>
      <c r="BO80" t="s">
        <v>132</v>
      </c>
      <c r="BP80" t="s">
        <v>139</v>
      </c>
      <c r="BR80" t="s">
        <v>88</v>
      </c>
      <c r="BU80" t="s">
        <v>91</v>
      </c>
      <c r="BY80" t="s">
        <v>675</v>
      </c>
      <c r="BZ80" t="s">
        <v>675</v>
      </c>
      <c r="CA80" t="s">
        <v>675</v>
      </c>
      <c r="CB80">
        <v>0</v>
      </c>
      <c r="CC80" t="s">
        <v>244</v>
      </c>
      <c r="CF80" t="s">
        <v>103</v>
      </c>
      <c r="CJ80" t="s">
        <v>676</v>
      </c>
      <c r="CK80" t="s">
        <v>178</v>
      </c>
      <c r="CM80" t="s">
        <v>147</v>
      </c>
      <c r="CN80" t="s">
        <v>677</v>
      </c>
      <c r="CO80">
        <v>6</v>
      </c>
      <c r="CP80" t="s">
        <v>180</v>
      </c>
      <c r="CR80" t="s">
        <v>181</v>
      </c>
      <c r="CS80" t="s">
        <v>151</v>
      </c>
      <c r="CT80" t="s">
        <v>156</v>
      </c>
      <c r="CV80" t="s">
        <v>139</v>
      </c>
      <c r="CW80" t="s">
        <v>93</v>
      </c>
      <c r="CX80" t="s">
        <v>678</v>
      </c>
      <c r="CY80" t="s">
        <v>151</v>
      </c>
      <c r="DA80" t="s">
        <v>211</v>
      </c>
      <c r="DB80" t="s">
        <v>151</v>
      </c>
      <c r="DD80" t="s">
        <v>156</v>
      </c>
      <c r="DE80" t="s">
        <v>93</v>
      </c>
      <c r="DF80" t="s">
        <v>679</v>
      </c>
      <c r="DG80" t="s">
        <v>156</v>
      </c>
      <c r="DH80" t="s">
        <v>222</v>
      </c>
    </row>
    <row r="81" spans="1:112" x14ac:dyDescent="0.3">
      <c r="A81" t="s">
        <v>680</v>
      </c>
      <c r="B81" t="s">
        <v>681</v>
      </c>
      <c r="C81" t="s">
        <v>123</v>
      </c>
      <c r="D81" t="s">
        <v>188</v>
      </c>
      <c r="E81" t="s">
        <v>125</v>
      </c>
      <c r="F81" t="s">
        <v>125</v>
      </c>
      <c r="G81" t="s">
        <v>125</v>
      </c>
      <c r="H81" t="s">
        <v>123</v>
      </c>
      <c r="I81" t="s">
        <v>188</v>
      </c>
      <c r="J81" t="s">
        <v>125</v>
      </c>
      <c r="K81" t="s">
        <v>125</v>
      </c>
      <c r="L81" t="s">
        <v>125</v>
      </c>
      <c r="M81" t="s">
        <v>123</v>
      </c>
      <c r="N81" t="s">
        <v>188</v>
      </c>
      <c r="O81" t="s">
        <v>125</v>
      </c>
      <c r="P81" t="s">
        <v>125</v>
      </c>
      <c r="Q81" t="s">
        <v>125</v>
      </c>
      <c r="R81" t="s">
        <v>123</v>
      </c>
      <c r="S81" t="s">
        <v>188</v>
      </c>
      <c r="T81" t="s">
        <v>119</v>
      </c>
      <c r="U81" t="s">
        <v>119</v>
      </c>
      <c r="V81" t="s">
        <v>125</v>
      </c>
      <c r="W81" t="s">
        <v>275</v>
      </c>
      <c r="X81" t="s">
        <v>188</v>
      </c>
      <c r="Y81" t="s">
        <v>125</v>
      </c>
      <c r="Z81" t="s">
        <v>125</v>
      </c>
      <c r="AA81" t="s">
        <v>125</v>
      </c>
      <c r="AB81" t="s">
        <v>126</v>
      </c>
      <c r="AC81" t="s">
        <v>167</v>
      </c>
      <c r="AD81" t="s">
        <v>137</v>
      </c>
      <c r="AE81" t="s">
        <v>171</v>
      </c>
      <c r="AF81" t="s">
        <v>130</v>
      </c>
      <c r="AG81" t="s">
        <v>131</v>
      </c>
      <c r="AH81" t="s">
        <v>169</v>
      </c>
      <c r="AI81" t="s">
        <v>126</v>
      </c>
      <c r="AJ81" t="s">
        <v>167</v>
      </c>
      <c r="AK81" t="s">
        <v>137</v>
      </c>
      <c r="AL81" t="s">
        <v>171</v>
      </c>
      <c r="AM81" t="s">
        <v>130</v>
      </c>
      <c r="AN81" t="s">
        <v>131</v>
      </c>
      <c r="AO81" t="s">
        <v>169</v>
      </c>
      <c r="AP81" t="s">
        <v>170</v>
      </c>
      <c r="AQ81" t="s">
        <v>167</v>
      </c>
      <c r="AR81" t="s">
        <v>137</v>
      </c>
      <c r="AS81" t="s">
        <v>171</v>
      </c>
      <c r="AT81" t="s">
        <v>130</v>
      </c>
      <c r="AU81" t="s">
        <v>131</v>
      </c>
      <c r="AV81" t="s">
        <v>132</v>
      </c>
      <c r="AW81" t="s">
        <v>170</v>
      </c>
      <c r="AX81" t="s">
        <v>167</v>
      </c>
      <c r="AY81" t="s">
        <v>137</v>
      </c>
      <c r="AZ81" t="s">
        <v>171</v>
      </c>
      <c r="BA81" t="s">
        <v>130</v>
      </c>
      <c r="BB81" t="s">
        <v>193</v>
      </c>
      <c r="BC81" t="s">
        <v>169</v>
      </c>
      <c r="BD81" t="s">
        <v>136</v>
      </c>
      <c r="BE81" t="s">
        <v>172</v>
      </c>
      <c r="BF81" t="s">
        <v>137</v>
      </c>
      <c r="BG81" t="s">
        <v>129</v>
      </c>
      <c r="BH81" t="s">
        <v>138</v>
      </c>
      <c r="BI81" t="s">
        <v>193</v>
      </c>
      <c r="BJ81" t="s">
        <v>169</v>
      </c>
      <c r="BK81" t="s">
        <v>132</v>
      </c>
      <c r="BL81" t="s">
        <v>132</v>
      </c>
      <c r="BM81" t="s">
        <v>132</v>
      </c>
      <c r="BN81" t="s">
        <v>132</v>
      </c>
      <c r="BO81" t="s">
        <v>132</v>
      </c>
      <c r="BP81" t="s">
        <v>132</v>
      </c>
      <c r="BQ81" t="s">
        <v>682</v>
      </c>
      <c r="BW81" t="s">
        <v>95</v>
      </c>
      <c r="BY81" t="s">
        <v>683</v>
      </c>
      <c r="BZ81" t="s">
        <v>684</v>
      </c>
      <c r="CA81" t="s">
        <v>685</v>
      </c>
      <c r="CB81">
        <v>25</v>
      </c>
      <c r="CC81" t="s">
        <v>143</v>
      </c>
      <c r="CE81" t="s">
        <v>102</v>
      </c>
      <c r="CJ81" t="s">
        <v>686</v>
      </c>
      <c r="CK81" t="s">
        <v>146</v>
      </c>
      <c r="CM81" t="s">
        <v>147</v>
      </c>
      <c r="CN81" t="s">
        <v>687</v>
      </c>
      <c r="CO81">
        <v>8</v>
      </c>
      <c r="CP81" t="s">
        <v>288</v>
      </c>
      <c r="CR81" t="s">
        <v>181</v>
      </c>
      <c r="CS81" t="s">
        <v>151</v>
      </c>
      <c r="CT81" t="s">
        <v>230</v>
      </c>
      <c r="CU81" t="s">
        <v>688</v>
      </c>
      <c r="CV81" t="s">
        <v>152</v>
      </c>
      <c r="CW81" t="s">
        <v>153</v>
      </c>
      <c r="CY81" t="s">
        <v>151</v>
      </c>
      <c r="DA81" t="s">
        <v>233</v>
      </c>
      <c r="DB81" t="s">
        <v>157</v>
      </c>
      <c r="DC81" t="s">
        <v>689</v>
      </c>
      <c r="DD81" t="s">
        <v>156</v>
      </c>
      <c r="DE81" t="s">
        <v>93</v>
      </c>
      <c r="DF81" t="s">
        <v>690</v>
      </c>
      <c r="DG81" t="s">
        <v>156</v>
      </c>
      <c r="DH81" t="s">
        <v>204</v>
      </c>
    </row>
    <row r="82" spans="1:112" x14ac:dyDescent="0.3">
      <c r="A82" t="s">
        <v>691</v>
      </c>
      <c r="B82" t="s">
        <v>692</v>
      </c>
      <c r="C82" t="s">
        <v>116</v>
      </c>
      <c r="D82" t="s">
        <v>117</v>
      </c>
      <c r="E82" t="s">
        <v>119</v>
      </c>
      <c r="F82" t="s">
        <v>119</v>
      </c>
      <c r="G82" t="s">
        <v>215</v>
      </c>
      <c r="H82" t="s">
        <v>121</v>
      </c>
      <c r="I82" t="s">
        <v>122</v>
      </c>
      <c r="J82" t="s">
        <v>122</v>
      </c>
      <c r="K82" t="s">
        <v>122</v>
      </c>
      <c r="L82" t="s">
        <v>122</v>
      </c>
      <c r="M82" t="s">
        <v>116</v>
      </c>
      <c r="N82" t="s">
        <v>117</v>
      </c>
      <c r="O82" t="s">
        <v>119</v>
      </c>
      <c r="P82" t="s">
        <v>119</v>
      </c>
      <c r="Q82" t="s">
        <v>215</v>
      </c>
      <c r="R82" t="s">
        <v>116</v>
      </c>
      <c r="S82" t="s">
        <v>117</v>
      </c>
      <c r="T82" t="s">
        <v>119</v>
      </c>
      <c r="U82" t="s">
        <v>119</v>
      </c>
      <c r="V82" t="s">
        <v>215</v>
      </c>
      <c r="W82" t="s">
        <v>116</v>
      </c>
      <c r="X82" t="s">
        <v>117</v>
      </c>
      <c r="Y82" t="s">
        <v>119</v>
      </c>
      <c r="Z82" t="s">
        <v>119</v>
      </c>
      <c r="AA82" t="s">
        <v>215</v>
      </c>
      <c r="AB82" t="s">
        <v>126</v>
      </c>
      <c r="AC82" t="s">
        <v>127</v>
      </c>
      <c r="AD82" t="s">
        <v>137</v>
      </c>
      <c r="AE82" t="s">
        <v>171</v>
      </c>
      <c r="AF82" t="s">
        <v>130</v>
      </c>
      <c r="AG82" t="s">
        <v>193</v>
      </c>
      <c r="AH82" t="s">
        <v>132</v>
      </c>
      <c r="AI82" t="s">
        <v>126</v>
      </c>
      <c r="AJ82" t="s">
        <v>127</v>
      </c>
      <c r="AK82" t="s">
        <v>137</v>
      </c>
      <c r="AL82" t="s">
        <v>171</v>
      </c>
      <c r="AM82" t="s">
        <v>130</v>
      </c>
      <c r="AN82" t="s">
        <v>193</v>
      </c>
      <c r="AO82" t="s">
        <v>132</v>
      </c>
      <c r="AP82" t="s">
        <v>170</v>
      </c>
      <c r="AQ82" t="s">
        <v>127</v>
      </c>
      <c r="AR82" t="s">
        <v>137</v>
      </c>
      <c r="AS82" t="s">
        <v>171</v>
      </c>
      <c r="AT82" t="s">
        <v>192</v>
      </c>
      <c r="AU82" t="s">
        <v>193</v>
      </c>
      <c r="AV82" t="s">
        <v>132</v>
      </c>
      <c r="AW82" t="s">
        <v>136</v>
      </c>
      <c r="AX82" t="s">
        <v>167</v>
      </c>
      <c r="AY82" t="s">
        <v>137</v>
      </c>
      <c r="AZ82" t="s">
        <v>129</v>
      </c>
      <c r="BA82" t="s">
        <v>192</v>
      </c>
      <c r="BB82" t="s">
        <v>193</v>
      </c>
      <c r="BC82" t="s">
        <v>132</v>
      </c>
      <c r="BD82" t="s">
        <v>136</v>
      </c>
      <c r="BE82" t="s">
        <v>167</v>
      </c>
      <c r="BF82" t="s">
        <v>137</v>
      </c>
      <c r="BG82" t="s">
        <v>129</v>
      </c>
      <c r="BH82" t="s">
        <v>192</v>
      </c>
      <c r="BI82" t="s">
        <v>193</v>
      </c>
      <c r="BJ82" t="s">
        <v>132</v>
      </c>
      <c r="BK82" t="s">
        <v>132</v>
      </c>
      <c r="BL82" t="s">
        <v>132</v>
      </c>
      <c r="BM82" t="s">
        <v>132</v>
      </c>
      <c r="BN82" t="s">
        <v>132</v>
      </c>
      <c r="BO82" t="s">
        <v>135</v>
      </c>
      <c r="BP82" t="s">
        <v>132</v>
      </c>
      <c r="BT82" t="s">
        <v>90</v>
      </c>
      <c r="BV82" t="s">
        <v>92</v>
      </c>
      <c r="BY82" t="s">
        <v>693</v>
      </c>
      <c r="BZ82" t="s">
        <v>694</v>
      </c>
      <c r="CA82" t="s">
        <v>695</v>
      </c>
      <c r="CB82">
        <v>2</v>
      </c>
      <c r="CC82" t="s">
        <v>143</v>
      </c>
      <c r="CD82" t="s">
        <v>101</v>
      </c>
      <c r="CE82" t="s">
        <v>102</v>
      </c>
      <c r="CJ82" t="s">
        <v>696</v>
      </c>
      <c r="CK82" t="s">
        <v>146</v>
      </c>
      <c r="CM82" t="s">
        <v>147</v>
      </c>
      <c r="CN82" t="s">
        <v>697</v>
      </c>
      <c r="CO82">
        <v>9</v>
      </c>
      <c r="CP82" t="s">
        <v>374</v>
      </c>
      <c r="CR82" t="s">
        <v>181</v>
      </c>
      <c r="CS82" t="s">
        <v>151</v>
      </c>
      <c r="CT82" t="s">
        <v>230</v>
      </c>
      <c r="CU82" t="s">
        <v>698</v>
      </c>
      <c r="CV82" t="s">
        <v>152</v>
      </c>
      <c r="CW82" t="s">
        <v>153</v>
      </c>
      <c r="CY82" t="s">
        <v>151</v>
      </c>
      <c r="DA82" t="s">
        <v>156</v>
      </c>
      <c r="DB82" t="s">
        <v>157</v>
      </c>
      <c r="DC82" t="s">
        <v>699</v>
      </c>
      <c r="DD82" t="s">
        <v>156</v>
      </c>
      <c r="DE82" t="s">
        <v>457</v>
      </c>
      <c r="DG82" t="s">
        <v>156</v>
      </c>
      <c r="DH82" t="s">
        <v>204</v>
      </c>
    </row>
    <row r="83" spans="1:112" x14ac:dyDescent="0.3">
      <c r="A83" t="s">
        <v>700</v>
      </c>
      <c r="B83" t="s">
        <v>701</v>
      </c>
      <c r="C83" t="s">
        <v>116</v>
      </c>
      <c r="D83" t="s">
        <v>117</v>
      </c>
      <c r="E83" t="s">
        <v>125</v>
      </c>
      <c r="F83" t="s">
        <v>125</v>
      </c>
      <c r="G83" t="s">
        <v>125</v>
      </c>
      <c r="H83" t="s">
        <v>121</v>
      </c>
      <c r="I83" t="s">
        <v>122</v>
      </c>
      <c r="J83" t="s">
        <v>122</v>
      </c>
      <c r="K83" t="s">
        <v>122</v>
      </c>
      <c r="L83" t="s">
        <v>122</v>
      </c>
      <c r="M83" t="s">
        <v>121</v>
      </c>
      <c r="N83" t="s">
        <v>122</v>
      </c>
      <c r="O83" t="s">
        <v>122</v>
      </c>
      <c r="P83" t="s">
        <v>122</v>
      </c>
      <c r="Q83" t="s">
        <v>122</v>
      </c>
      <c r="R83" t="s">
        <v>116</v>
      </c>
      <c r="S83" t="s">
        <v>117</v>
      </c>
      <c r="T83" t="s">
        <v>125</v>
      </c>
      <c r="U83" t="s">
        <v>125</v>
      </c>
      <c r="V83" t="s">
        <v>125</v>
      </c>
      <c r="W83" t="s">
        <v>121</v>
      </c>
      <c r="X83" t="s">
        <v>122</v>
      </c>
      <c r="Y83" t="s">
        <v>122</v>
      </c>
      <c r="Z83" t="s">
        <v>122</v>
      </c>
      <c r="AA83" t="s">
        <v>122</v>
      </c>
      <c r="AB83" t="s">
        <v>126</v>
      </c>
      <c r="AC83" t="s">
        <v>127</v>
      </c>
      <c r="AD83" t="s">
        <v>128</v>
      </c>
      <c r="AE83" t="s">
        <v>171</v>
      </c>
      <c r="AF83" t="s">
        <v>130</v>
      </c>
      <c r="AG83" t="s">
        <v>168</v>
      </c>
      <c r="AH83" t="s">
        <v>132</v>
      </c>
      <c r="AI83" t="s">
        <v>133</v>
      </c>
      <c r="AJ83" t="s">
        <v>134</v>
      </c>
      <c r="AK83" t="s">
        <v>121</v>
      </c>
      <c r="AL83" t="s">
        <v>133</v>
      </c>
      <c r="AM83" t="s">
        <v>133</v>
      </c>
      <c r="AN83" t="s">
        <v>133</v>
      </c>
      <c r="AO83" t="s">
        <v>133</v>
      </c>
      <c r="AP83" t="s">
        <v>133</v>
      </c>
      <c r="AQ83" t="s">
        <v>134</v>
      </c>
      <c r="AR83" t="s">
        <v>121</v>
      </c>
      <c r="AS83" t="s">
        <v>133</v>
      </c>
      <c r="AT83" t="s">
        <v>133</v>
      </c>
      <c r="AU83" t="s">
        <v>133</v>
      </c>
      <c r="AV83" t="s">
        <v>133</v>
      </c>
      <c r="AW83" t="s">
        <v>126</v>
      </c>
      <c r="AX83" t="s">
        <v>127</v>
      </c>
      <c r="AY83" t="s">
        <v>128</v>
      </c>
      <c r="AZ83" t="s">
        <v>171</v>
      </c>
      <c r="BA83" t="s">
        <v>130</v>
      </c>
      <c r="BB83" t="s">
        <v>168</v>
      </c>
      <c r="BC83" t="s">
        <v>132</v>
      </c>
      <c r="BD83" t="s">
        <v>133</v>
      </c>
      <c r="BE83" t="s">
        <v>134</v>
      </c>
      <c r="BF83" t="s">
        <v>121</v>
      </c>
      <c r="BG83" t="s">
        <v>133</v>
      </c>
      <c r="BH83" t="s">
        <v>133</v>
      </c>
      <c r="BI83" t="s">
        <v>133</v>
      </c>
      <c r="BJ83" t="s">
        <v>133</v>
      </c>
      <c r="BK83" t="s">
        <v>132</v>
      </c>
      <c r="BL83" t="s">
        <v>132</v>
      </c>
      <c r="BM83" t="s">
        <v>135</v>
      </c>
      <c r="BN83" t="s">
        <v>135</v>
      </c>
      <c r="BO83" t="s">
        <v>135</v>
      </c>
      <c r="BP83" t="s">
        <v>140</v>
      </c>
      <c r="BQ83" t="s">
        <v>702</v>
      </c>
      <c r="BU83" t="s">
        <v>91</v>
      </c>
      <c r="BV83" t="s">
        <v>92</v>
      </c>
      <c r="BY83" t="s">
        <v>703</v>
      </c>
      <c r="BZ83" t="s">
        <v>703</v>
      </c>
      <c r="CA83" t="s">
        <v>703</v>
      </c>
      <c r="CB83">
        <v>0</v>
      </c>
      <c r="CC83" t="s">
        <v>176</v>
      </c>
      <c r="CH83" t="s">
        <v>105</v>
      </c>
      <c r="CJ83" t="s">
        <v>704</v>
      </c>
      <c r="CK83" t="s">
        <v>198</v>
      </c>
      <c r="CM83" t="s">
        <v>147</v>
      </c>
      <c r="CN83" t="s">
        <v>705</v>
      </c>
      <c r="CO83">
        <v>3</v>
      </c>
      <c r="CP83" t="s">
        <v>180</v>
      </c>
      <c r="CR83" t="s">
        <v>181</v>
      </c>
      <c r="CS83" t="s">
        <v>151</v>
      </c>
      <c r="CT83" t="s">
        <v>151</v>
      </c>
      <c r="CV83" t="s">
        <v>139</v>
      </c>
      <c r="CW83" t="s">
        <v>93</v>
      </c>
      <c r="CX83" t="s">
        <v>706</v>
      </c>
      <c r="CY83" t="s">
        <v>151</v>
      </c>
      <c r="DA83" t="s">
        <v>233</v>
      </c>
      <c r="DB83" t="s">
        <v>151</v>
      </c>
      <c r="DD83" t="s">
        <v>151</v>
      </c>
      <c r="DE83" t="s">
        <v>457</v>
      </c>
      <c r="DG83" t="s">
        <v>156</v>
      </c>
      <c r="DH83" t="s">
        <v>160</v>
      </c>
    </row>
    <row r="84" spans="1:112" x14ac:dyDescent="0.3">
      <c r="A84" t="s">
        <v>707</v>
      </c>
      <c r="B84" t="s">
        <v>708</v>
      </c>
      <c r="C84" t="s">
        <v>116</v>
      </c>
      <c r="D84" t="s">
        <v>124</v>
      </c>
      <c r="E84" t="s">
        <v>118</v>
      </c>
      <c r="F84" t="s">
        <v>239</v>
      </c>
      <c r="G84" t="s">
        <v>265</v>
      </c>
      <c r="H84" t="s">
        <v>116</v>
      </c>
      <c r="I84" t="s">
        <v>124</v>
      </c>
      <c r="J84" t="s">
        <v>118</v>
      </c>
      <c r="K84" t="s">
        <v>239</v>
      </c>
      <c r="L84" t="s">
        <v>265</v>
      </c>
      <c r="M84" t="s">
        <v>116</v>
      </c>
      <c r="N84" t="s">
        <v>124</v>
      </c>
      <c r="O84" t="s">
        <v>118</v>
      </c>
      <c r="P84" t="s">
        <v>239</v>
      </c>
      <c r="Q84" t="s">
        <v>265</v>
      </c>
      <c r="R84" t="s">
        <v>116</v>
      </c>
      <c r="S84" t="s">
        <v>124</v>
      </c>
      <c r="T84" t="s">
        <v>118</v>
      </c>
      <c r="U84" t="s">
        <v>239</v>
      </c>
      <c r="V84" t="s">
        <v>265</v>
      </c>
      <c r="W84" t="s">
        <v>116</v>
      </c>
      <c r="X84" t="s">
        <v>124</v>
      </c>
      <c r="Y84" t="s">
        <v>118</v>
      </c>
      <c r="Z84" t="s">
        <v>239</v>
      </c>
      <c r="AA84" t="s">
        <v>265</v>
      </c>
      <c r="AB84" t="s">
        <v>136</v>
      </c>
      <c r="AC84" t="s">
        <v>189</v>
      </c>
      <c r="AD84" t="s">
        <v>128</v>
      </c>
      <c r="AE84" t="s">
        <v>171</v>
      </c>
      <c r="AF84" t="s">
        <v>192</v>
      </c>
      <c r="AG84" t="s">
        <v>168</v>
      </c>
      <c r="AH84" t="s">
        <v>132</v>
      </c>
      <c r="AI84" t="s">
        <v>136</v>
      </c>
      <c r="AJ84" t="s">
        <v>189</v>
      </c>
      <c r="AK84" t="s">
        <v>128</v>
      </c>
      <c r="AL84" t="s">
        <v>171</v>
      </c>
      <c r="AM84" t="s">
        <v>192</v>
      </c>
      <c r="AN84" t="s">
        <v>168</v>
      </c>
      <c r="AO84" t="s">
        <v>132</v>
      </c>
      <c r="AP84" t="s">
        <v>136</v>
      </c>
      <c r="AQ84" t="s">
        <v>189</v>
      </c>
      <c r="AR84" t="s">
        <v>128</v>
      </c>
      <c r="AS84" t="s">
        <v>171</v>
      </c>
      <c r="AT84" t="s">
        <v>192</v>
      </c>
      <c r="AU84" t="s">
        <v>168</v>
      </c>
      <c r="AV84" t="s">
        <v>132</v>
      </c>
      <c r="AW84" t="s">
        <v>136</v>
      </c>
      <c r="AX84" t="s">
        <v>189</v>
      </c>
      <c r="AY84" t="s">
        <v>128</v>
      </c>
      <c r="AZ84" t="s">
        <v>171</v>
      </c>
      <c r="BA84" t="s">
        <v>192</v>
      </c>
      <c r="BB84" t="s">
        <v>168</v>
      </c>
      <c r="BC84" t="s">
        <v>132</v>
      </c>
      <c r="BD84" t="s">
        <v>136</v>
      </c>
      <c r="BE84" t="s">
        <v>189</v>
      </c>
      <c r="BF84" t="s">
        <v>128</v>
      </c>
      <c r="BG84" t="s">
        <v>171</v>
      </c>
      <c r="BH84" t="s">
        <v>192</v>
      </c>
      <c r="BI84" t="s">
        <v>168</v>
      </c>
      <c r="BJ84" t="s">
        <v>169</v>
      </c>
      <c r="BK84" t="s">
        <v>132</v>
      </c>
      <c r="BL84" t="s">
        <v>139</v>
      </c>
      <c r="BM84" t="s">
        <v>139</v>
      </c>
      <c r="BN84" t="s">
        <v>139</v>
      </c>
      <c r="BO84" t="s">
        <v>132</v>
      </c>
      <c r="BP84" t="s">
        <v>139</v>
      </c>
      <c r="BW84" t="s">
        <v>95</v>
      </c>
      <c r="BY84" t="s">
        <v>709</v>
      </c>
      <c r="BZ84" t="s">
        <v>709</v>
      </c>
      <c r="CA84" t="s">
        <v>709</v>
      </c>
      <c r="CB84">
        <v>0</v>
      </c>
      <c r="CC84" t="s">
        <v>143</v>
      </c>
      <c r="CF84" t="s">
        <v>103</v>
      </c>
      <c r="CK84" t="s">
        <v>146</v>
      </c>
      <c r="CM84" t="s">
        <v>147</v>
      </c>
      <c r="CN84" t="s">
        <v>329</v>
      </c>
      <c r="CO84">
        <v>5</v>
      </c>
      <c r="CP84" t="s">
        <v>180</v>
      </c>
      <c r="CR84" t="s">
        <v>181</v>
      </c>
      <c r="CS84" t="s">
        <v>156</v>
      </c>
      <c r="CT84" t="s">
        <v>156</v>
      </c>
      <c r="CV84" t="s">
        <v>368</v>
      </c>
      <c r="CW84" t="s">
        <v>153</v>
      </c>
      <c r="CY84" t="s">
        <v>151</v>
      </c>
      <c r="DA84" t="s">
        <v>156</v>
      </c>
      <c r="DB84" t="s">
        <v>151</v>
      </c>
      <c r="DD84" t="s">
        <v>156</v>
      </c>
      <c r="DE84" t="s">
        <v>93</v>
      </c>
      <c r="DF84" t="s">
        <v>710</v>
      </c>
      <c r="DG84" t="s">
        <v>156</v>
      </c>
      <c r="DH84" t="s">
        <v>160</v>
      </c>
    </row>
    <row r="85" spans="1:112" x14ac:dyDescent="0.3">
      <c r="A85" t="s">
        <v>711</v>
      </c>
      <c r="B85" t="s">
        <v>712</v>
      </c>
      <c r="C85" t="s">
        <v>116</v>
      </c>
      <c r="D85" t="s">
        <v>117</v>
      </c>
      <c r="E85" t="s">
        <v>119</v>
      </c>
      <c r="F85" t="s">
        <v>165</v>
      </c>
      <c r="G85" t="s">
        <v>166</v>
      </c>
      <c r="H85" t="s">
        <v>116</v>
      </c>
      <c r="I85" t="s">
        <v>117</v>
      </c>
      <c r="J85" t="s">
        <v>119</v>
      </c>
      <c r="K85" t="s">
        <v>165</v>
      </c>
      <c r="L85" t="s">
        <v>166</v>
      </c>
      <c r="M85" t="s">
        <v>116</v>
      </c>
      <c r="N85" t="s">
        <v>117</v>
      </c>
      <c r="O85" t="s">
        <v>118</v>
      </c>
      <c r="P85" t="s">
        <v>340</v>
      </c>
      <c r="Q85" t="s">
        <v>166</v>
      </c>
      <c r="R85" t="s">
        <v>116</v>
      </c>
      <c r="S85" t="s">
        <v>124</v>
      </c>
      <c r="T85" t="s">
        <v>119</v>
      </c>
      <c r="U85" t="s">
        <v>119</v>
      </c>
      <c r="V85" t="s">
        <v>166</v>
      </c>
      <c r="W85" t="s">
        <v>116</v>
      </c>
      <c r="X85" t="s">
        <v>188</v>
      </c>
      <c r="Y85" t="s">
        <v>119</v>
      </c>
      <c r="Z85" t="s">
        <v>119</v>
      </c>
      <c r="AA85" t="s">
        <v>166</v>
      </c>
      <c r="AB85" t="s">
        <v>136</v>
      </c>
      <c r="AC85" t="s">
        <v>189</v>
      </c>
      <c r="AD85" t="s">
        <v>128</v>
      </c>
      <c r="AE85" t="s">
        <v>171</v>
      </c>
      <c r="AF85" t="s">
        <v>138</v>
      </c>
      <c r="AG85" t="s">
        <v>168</v>
      </c>
      <c r="AH85" t="s">
        <v>135</v>
      </c>
      <c r="AI85" t="s">
        <v>136</v>
      </c>
      <c r="AJ85" t="s">
        <v>189</v>
      </c>
      <c r="AK85" t="s">
        <v>136</v>
      </c>
      <c r="AL85" t="s">
        <v>171</v>
      </c>
      <c r="AM85" t="s">
        <v>138</v>
      </c>
      <c r="AN85" t="s">
        <v>168</v>
      </c>
      <c r="AO85" t="s">
        <v>135</v>
      </c>
      <c r="AP85" t="s">
        <v>126</v>
      </c>
      <c r="AQ85" t="s">
        <v>127</v>
      </c>
      <c r="AR85" t="s">
        <v>136</v>
      </c>
      <c r="AS85" t="s">
        <v>171</v>
      </c>
      <c r="AT85" t="s">
        <v>138</v>
      </c>
      <c r="AU85" t="s">
        <v>168</v>
      </c>
      <c r="AV85" t="s">
        <v>135</v>
      </c>
      <c r="AW85" t="s">
        <v>136</v>
      </c>
      <c r="AX85" t="s">
        <v>127</v>
      </c>
      <c r="AY85" t="s">
        <v>137</v>
      </c>
      <c r="AZ85" t="s">
        <v>129</v>
      </c>
      <c r="BA85" t="s">
        <v>138</v>
      </c>
      <c r="BB85" t="s">
        <v>168</v>
      </c>
      <c r="BC85" t="s">
        <v>135</v>
      </c>
      <c r="BD85" t="s">
        <v>136</v>
      </c>
      <c r="BE85" t="s">
        <v>172</v>
      </c>
      <c r="BF85" t="s">
        <v>137</v>
      </c>
      <c r="BG85" t="s">
        <v>129</v>
      </c>
      <c r="BH85" t="s">
        <v>138</v>
      </c>
      <c r="BI85" t="s">
        <v>131</v>
      </c>
      <c r="BJ85" t="s">
        <v>135</v>
      </c>
      <c r="BK85" t="s">
        <v>135</v>
      </c>
      <c r="BL85" t="s">
        <v>132</v>
      </c>
      <c r="BM85" t="s">
        <v>132</v>
      </c>
      <c r="BN85" t="s">
        <v>132</v>
      </c>
      <c r="BO85" t="s">
        <v>135</v>
      </c>
      <c r="BP85" t="s">
        <v>132</v>
      </c>
      <c r="BQ85" t="s">
        <v>713</v>
      </c>
      <c r="BR85" t="s">
        <v>88</v>
      </c>
      <c r="BS85" t="s">
        <v>89</v>
      </c>
      <c r="BT85" t="s">
        <v>90</v>
      </c>
      <c r="BV85" t="s">
        <v>92</v>
      </c>
      <c r="BY85" t="s">
        <v>714</v>
      </c>
      <c r="CB85">
        <v>22</v>
      </c>
      <c r="CC85" t="s">
        <v>143</v>
      </c>
      <c r="CE85" t="s">
        <v>102</v>
      </c>
      <c r="CF85" t="s">
        <v>103</v>
      </c>
      <c r="CH85" t="s">
        <v>105</v>
      </c>
      <c r="CJ85" t="s">
        <v>715</v>
      </c>
      <c r="CK85" t="s">
        <v>107</v>
      </c>
      <c r="CL85" t="s">
        <v>716</v>
      </c>
      <c r="CM85" t="s">
        <v>228</v>
      </c>
      <c r="CO85">
        <v>9</v>
      </c>
      <c r="CP85" t="s">
        <v>109</v>
      </c>
      <c r="CQ85" t="s">
        <v>717</v>
      </c>
      <c r="CR85" t="s">
        <v>181</v>
      </c>
      <c r="CS85" t="s">
        <v>151</v>
      </c>
      <c r="CT85" t="s">
        <v>151</v>
      </c>
      <c r="CV85" t="s">
        <v>152</v>
      </c>
      <c r="CW85" t="s">
        <v>153</v>
      </c>
      <c r="CY85" t="s">
        <v>154</v>
      </c>
      <c r="CZ85" t="s">
        <v>718</v>
      </c>
      <c r="DA85" t="s">
        <v>233</v>
      </c>
      <c r="DB85" t="s">
        <v>157</v>
      </c>
      <c r="DC85" t="s">
        <v>719</v>
      </c>
      <c r="DD85" t="s">
        <v>156</v>
      </c>
      <c r="DE85" t="s">
        <v>93</v>
      </c>
      <c r="DF85" t="s">
        <v>648</v>
      </c>
      <c r="DG85" t="s">
        <v>151</v>
      </c>
      <c r="DH85" t="s">
        <v>204</v>
      </c>
    </row>
    <row r="86" spans="1:112" x14ac:dyDescent="0.3">
      <c r="A86" t="s">
        <v>720</v>
      </c>
      <c r="B86" t="s">
        <v>721</v>
      </c>
      <c r="C86" t="s">
        <v>116</v>
      </c>
      <c r="D86" t="s">
        <v>188</v>
      </c>
      <c r="E86" t="s">
        <v>119</v>
      </c>
      <c r="F86" t="s">
        <v>239</v>
      </c>
      <c r="G86" t="s">
        <v>265</v>
      </c>
      <c r="H86" t="s">
        <v>123</v>
      </c>
      <c r="I86" t="s">
        <v>139</v>
      </c>
      <c r="J86" t="s">
        <v>119</v>
      </c>
      <c r="K86" t="s">
        <v>239</v>
      </c>
      <c r="L86" t="s">
        <v>265</v>
      </c>
      <c r="M86" t="s">
        <v>116</v>
      </c>
      <c r="N86" t="s">
        <v>124</v>
      </c>
      <c r="O86" t="s">
        <v>165</v>
      </c>
      <c r="P86" t="s">
        <v>119</v>
      </c>
      <c r="Q86" t="s">
        <v>166</v>
      </c>
      <c r="R86" t="s">
        <v>116</v>
      </c>
      <c r="S86" t="s">
        <v>124</v>
      </c>
      <c r="T86" t="s">
        <v>118</v>
      </c>
      <c r="U86" t="s">
        <v>119</v>
      </c>
      <c r="V86" t="s">
        <v>120</v>
      </c>
      <c r="W86" t="s">
        <v>123</v>
      </c>
      <c r="X86" t="s">
        <v>124</v>
      </c>
      <c r="Y86" t="s">
        <v>119</v>
      </c>
      <c r="Z86" t="s">
        <v>239</v>
      </c>
      <c r="AA86" t="s">
        <v>265</v>
      </c>
      <c r="AB86" t="s">
        <v>126</v>
      </c>
      <c r="AC86" t="s">
        <v>189</v>
      </c>
      <c r="AD86" t="s">
        <v>136</v>
      </c>
      <c r="AE86" t="s">
        <v>171</v>
      </c>
      <c r="AF86" t="s">
        <v>138</v>
      </c>
      <c r="AG86" t="s">
        <v>193</v>
      </c>
      <c r="AH86" t="s">
        <v>132</v>
      </c>
      <c r="AI86" t="s">
        <v>126</v>
      </c>
      <c r="AJ86" t="s">
        <v>189</v>
      </c>
      <c r="AK86" t="s">
        <v>136</v>
      </c>
      <c r="AL86" t="s">
        <v>171</v>
      </c>
      <c r="AM86" t="s">
        <v>138</v>
      </c>
      <c r="AN86" t="s">
        <v>193</v>
      </c>
      <c r="AO86" t="s">
        <v>169</v>
      </c>
      <c r="AP86" t="s">
        <v>126</v>
      </c>
      <c r="AQ86" t="s">
        <v>167</v>
      </c>
      <c r="AR86" t="s">
        <v>136</v>
      </c>
      <c r="AS86" t="s">
        <v>171</v>
      </c>
      <c r="AT86" t="s">
        <v>138</v>
      </c>
      <c r="AU86" t="s">
        <v>193</v>
      </c>
      <c r="AV86" t="s">
        <v>132</v>
      </c>
      <c r="AW86" t="s">
        <v>170</v>
      </c>
      <c r="AX86" t="s">
        <v>167</v>
      </c>
      <c r="AY86" t="s">
        <v>136</v>
      </c>
      <c r="AZ86" t="s">
        <v>171</v>
      </c>
      <c r="BA86" t="s">
        <v>138</v>
      </c>
      <c r="BB86" t="s">
        <v>193</v>
      </c>
      <c r="BC86" t="s">
        <v>132</v>
      </c>
      <c r="BD86" t="s">
        <v>136</v>
      </c>
      <c r="BE86" t="s">
        <v>189</v>
      </c>
      <c r="BF86" t="s">
        <v>137</v>
      </c>
      <c r="BG86" t="s">
        <v>190</v>
      </c>
      <c r="BH86" t="s">
        <v>138</v>
      </c>
      <c r="BI86" t="s">
        <v>193</v>
      </c>
      <c r="BJ86" t="s">
        <v>132</v>
      </c>
      <c r="BK86" t="s">
        <v>139</v>
      </c>
      <c r="BL86" t="s">
        <v>139</v>
      </c>
      <c r="BM86" t="s">
        <v>139</v>
      </c>
      <c r="BN86" t="s">
        <v>139</v>
      </c>
      <c r="BO86" t="s">
        <v>139</v>
      </c>
      <c r="BP86" t="s">
        <v>140</v>
      </c>
      <c r="BQ86" t="s">
        <v>722</v>
      </c>
      <c r="BW86" t="s">
        <v>95</v>
      </c>
      <c r="BY86" t="s">
        <v>723</v>
      </c>
      <c r="BZ86" t="s">
        <v>723</v>
      </c>
      <c r="CA86" t="s">
        <v>723</v>
      </c>
      <c r="CB86">
        <v>2</v>
      </c>
      <c r="CC86" t="s">
        <v>244</v>
      </c>
      <c r="CF86" t="s">
        <v>103</v>
      </c>
      <c r="CG86" t="s">
        <v>104</v>
      </c>
      <c r="CJ86" t="s">
        <v>724</v>
      </c>
      <c r="CK86" t="s">
        <v>198</v>
      </c>
      <c r="CM86" t="s">
        <v>147</v>
      </c>
      <c r="CN86" t="s">
        <v>725</v>
      </c>
      <c r="CO86">
        <v>5</v>
      </c>
      <c r="CP86" t="s">
        <v>109</v>
      </c>
      <c r="CQ86" t="s">
        <v>726</v>
      </c>
      <c r="CR86" t="s">
        <v>181</v>
      </c>
      <c r="CS86" t="s">
        <v>151</v>
      </c>
      <c r="CT86" t="s">
        <v>230</v>
      </c>
      <c r="CU86" t="s">
        <v>727</v>
      </c>
      <c r="CV86" t="s">
        <v>152</v>
      </c>
      <c r="CW86" t="s">
        <v>93</v>
      </c>
      <c r="CX86" t="s">
        <v>728</v>
      </c>
      <c r="CY86" t="s">
        <v>151</v>
      </c>
      <c r="DA86" t="s">
        <v>156</v>
      </c>
      <c r="DB86" t="s">
        <v>151</v>
      </c>
      <c r="DD86" t="s">
        <v>156</v>
      </c>
      <c r="DE86" t="s">
        <v>93</v>
      </c>
      <c r="DF86" t="s">
        <v>729</v>
      </c>
      <c r="DG86" t="s">
        <v>156</v>
      </c>
      <c r="DH86" t="s">
        <v>204</v>
      </c>
    </row>
    <row r="87" spans="1:112" x14ac:dyDescent="0.3">
      <c r="A87" t="s">
        <v>730</v>
      </c>
      <c r="B87" t="s">
        <v>731</v>
      </c>
      <c r="C87" t="s">
        <v>116</v>
      </c>
      <c r="D87" t="s">
        <v>124</v>
      </c>
      <c r="E87" t="s">
        <v>119</v>
      </c>
      <c r="F87" t="s">
        <v>119</v>
      </c>
      <c r="G87" t="s">
        <v>120</v>
      </c>
      <c r="H87" t="s">
        <v>121</v>
      </c>
      <c r="I87" t="s">
        <v>122</v>
      </c>
      <c r="J87" t="s">
        <v>122</v>
      </c>
      <c r="K87" t="s">
        <v>122</v>
      </c>
      <c r="L87" t="s">
        <v>122</v>
      </c>
      <c r="M87" t="s">
        <v>123</v>
      </c>
      <c r="N87" t="s">
        <v>124</v>
      </c>
      <c r="O87" t="s">
        <v>119</v>
      </c>
      <c r="P87" t="s">
        <v>119</v>
      </c>
      <c r="Q87" t="s">
        <v>120</v>
      </c>
      <c r="R87" t="s">
        <v>123</v>
      </c>
      <c r="S87" t="s">
        <v>124</v>
      </c>
      <c r="T87" t="s">
        <v>119</v>
      </c>
      <c r="U87" t="s">
        <v>119</v>
      </c>
      <c r="V87" t="s">
        <v>120</v>
      </c>
      <c r="W87" t="s">
        <v>123</v>
      </c>
      <c r="X87" t="s">
        <v>188</v>
      </c>
      <c r="Y87" t="s">
        <v>119</v>
      </c>
      <c r="Z87" t="s">
        <v>239</v>
      </c>
      <c r="AA87" t="s">
        <v>265</v>
      </c>
      <c r="AB87" t="s">
        <v>126</v>
      </c>
      <c r="AC87" t="s">
        <v>127</v>
      </c>
      <c r="AD87" t="s">
        <v>136</v>
      </c>
      <c r="AE87" t="s">
        <v>171</v>
      </c>
      <c r="AF87" t="s">
        <v>191</v>
      </c>
      <c r="AG87" t="s">
        <v>131</v>
      </c>
      <c r="AH87" t="s">
        <v>132</v>
      </c>
      <c r="AP87" t="s">
        <v>126</v>
      </c>
      <c r="AQ87" t="s">
        <v>127</v>
      </c>
      <c r="AR87" t="s">
        <v>136</v>
      </c>
      <c r="AS87" t="s">
        <v>171</v>
      </c>
      <c r="AT87" t="s">
        <v>191</v>
      </c>
      <c r="AU87" t="s">
        <v>131</v>
      </c>
      <c r="AV87" t="s">
        <v>132</v>
      </c>
      <c r="AW87" t="s">
        <v>126</v>
      </c>
      <c r="AX87" t="s">
        <v>127</v>
      </c>
      <c r="AY87" t="s">
        <v>136</v>
      </c>
      <c r="AZ87" t="s">
        <v>171</v>
      </c>
      <c r="BA87" t="s">
        <v>191</v>
      </c>
      <c r="BB87" t="s">
        <v>131</v>
      </c>
      <c r="BC87" t="s">
        <v>132</v>
      </c>
      <c r="BD87" t="s">
        <v>136</v>
      </c>
      <c r="BE87" t="s">
        <v>167</v>
      </c>
      <c r="BF87" t="s">
        <v>137</v>
      </c>
      <c r="BG87" t="s">
        <v>129</v>
      </c>
      <c r="BH87" t="s">
        <v>130</v>
      </c>
      <c r="BI87" t="s">
        <v>131</v>
      </c>
      <c r="BJ87" t="s">
        <v>169</v>
      </c>
      <c r="BK87" t="s">
        <v>139</v>
      </c>
      <c r="BL87" t="s">
        <v>139</v>
      </c>
      <c r="BM87" t="s">
        <v>132</v>
      </c>
      <c r="BN87" t="s">
        <v>132</v>
      </c>
      <c r="BO87" t="s">
        <v>135</v>
      </c>
      <c r="BP87" t="s">
        <v>139</v>
      </c>
      <c r="BT87" t="s">
        <v>90</v>
      </c>
      <c r="BY87" t="s">
        <v>732</v>
      </c>
      <c r="BZ87" t="s">
        <v>732</v>
      </c>
      <c r="CA87" t="s">
        <v>732</v>
      </c>
      <c r="CB87">
        <v>8</v>
      </c>
      <c r="CC87" t="s">
        <v>244</v>
      </c>
      <c r="CI87" t="s">
        <v>733</v>
      </c>
      <c r="CJ87" t="s">
        <v>734</v>
      </c>
      <c r="CK87" t="s">
        <v>107</v>
      </c>
      <c r="CL87" t="s">
        <v>735</v>
      </c>
      <c r="CM87" t="s">
        <v>147</v>
      </c>
      <c r="CN87" t="s">
        <v>590</v>
      </c>
      <c r="CO87">
        <v>5</v>
      </c>
      <c r="CP87" t="s">
        <v>109</v>
      </c>
      <c r="CQ87" t="s">
        <v>736</v>
      </c>
      <c r="CR87" t="s">
        <v>181</v>
      </c>
      <c r="CS87" t="s">
        <v>151</v>
      </c>
      <c r="CT87" t="s">
        <v>230</v>
      </c>
      <c r="CU87" t="s">
        <v>737</v>
      </c>
      <c r="CV87" t="s">
        <v>152</v>
      </c>
      <c r="CW87" t="s">
        <v>153</v>
      </c>
      <c r="CY87" t="s">
        <v>151</v>
      </c>
      <c r="DA87" t="s">
        <v>156</v>
      </c>
      <c r="DB87" t="s">
        <v>157</v>
      </c>
      <c r="DD87" t="s">
        <v>156</v>
      </c>
      <c r="DE87" t="s">
        <v>93</v>
      </c>
      <c r="DF87" t="s">
        <v>349</v>
      </c>
      <c r="DG87" t="s">
        <v>156</v>
      </c>
      <c r="DH87" t="s">
        <v>204</v>
      </c>
    </row>
    <row r="88" spans="1:112" x14ac:dyDescent="0.3">
      <c r="A88" t="s">
        <v>738</v>
      </c>
      <c r="B88" t="s">
        <v>739</v>
      </c>
    </row>
    <row r="89" spans="1:112" x14ac:dyDescent="0.3">
      <c r="A89" t="s">
        <v>740</v>
      </c>
      <c r="B89" t="s">
        <v>741</v>
      </c>
      <c r="C89" t="s">
        <v>116</v>
      </c>
      <c r="D89" t="s">
        <v>117</v>
      </c>
      <c r="E89" t="s">
        <v>118</v>
      </c>
      <c r="F89" t="s">
        <v>118</v>
      </c>
      <c r="G89" t="s">
        <v>166</v>
      </c>
      <c r="H89" t="s">
        <v>121</v>
      </c>
      <c r="I89" t="s">
        <v>122</v>
      </c>
      <c r="J89" t="s">
        <v>125</v>
      </c>
      <c r="K89" t="s">
        <v>122</v>
      </c>
      <c r="L89" t="s">
        <v>122</v>
      </c>
      <c r="M89" t="s">
        <v>116</v>
      </c>
      <c r="N89" t="s">
        <v>117</v>
      </c>
      <c r="O89" t="s">
        <v>165</v>
      </c>
      <c r="P89" t="s">
        <v>340</v>
      </c>
      <c r="Q89" t="s">
        <v>166</v>
      </c>
      <c r="R89" t="s">
        <v>116</v>
      </c>
      <c r="S89" t="s">
        <v>117</v>
      </c>
      <c r="T89" t="s">
        <v>118</v>
      </c>
      <c r="U89" t="s">
        <v>118</v>
      </c>
      <c r="V89" t="s">
        <v>120</v>
      </c>
      <c r="W89" t="s">
        <v>116</v>
      </c>
      <c r="X89" t="s">
        <v>117</v>
      </c>
      <c r="Y89" t="s">
        <v>118</v>
      </c>
      <c r="Z89" t="s">
        <v>118</v>
      </c>
      <c r="AA89" t="s">
        <v>120</v>
      </c>
      <c r="AB89" t="s">
        <v>170</v>
      </c>
      <c r="AC89" t="s">
        <v>167</v>
      </c>
      <c r="AD89" t="s">
        <v>137</v>
      </c>
      <c r="AE89" t="s">
        <v>129</v>
      </c>
      <c r="AF89" t="s">
        <v>130</v>
      </c>
      <c r="AG89" t="s">
        <v>131</v>
      </c>
      <c r="AH89" t="s">
        <v>132</v>
      </c>
      <c r="AI89" t="s">
        <v>133</v>
      </c>
      <c r="AJ89" t="s">
        <v>134</v>
      </c>
      <c r="AK89" t="s">
        <v>121</v>
      </c>
      <c r="AL89" t="s">
        <v>133</v>
      </c>
      <c r="AM89" t="s">
        <v>133</v>
      </c>
      <c r="AN89" t="s">
        <v>133</v>
      </c>
      <c r="AO89" t="s">
        <v>133</v>
      </c>
      <c r="AP89" t="s">
        <v>126</v>
      </c>
      <c r="AQ89" t="s">
        <v>167</v>
      </c>
      <c r="AR89" t="s">
        <v>137</v>
      </c>
      <c r="AS89" t="s">
        <v>129</v>
      </c>
      <c r="AT89" t="s">
        <v>130</v>
      </c>
      <c r="AU89" t="s">
        <v>131</v>
      </c>
      <c r="AV89" t="s">
        <v>132</v>
      </c>
      <c r="AW89" t="s">
        <v>170</v>
      </c>
      <c r="AX89" t="s">
        <v>167</v>
      </c>
      <c r="AY89" t="s">
        <v>137</v>
      </c>
      <c r="AZ89" t="s">
        <v>129</v>
      </c>
      <c r="BA89" t="s">
        <v>130</v>
      </c>
      <c r="BB89" t="s">
        <v>131</v>
      </c>
      <c r="BC89" t="s">
        <v>132</v>
      </c>
      <c r="BD89" t="s">
        <v>136</v>
      </c>
      <c r="BE89" t="s">
        <v>167</v>
      </c>
      <c r="BF89" t="s">
        <v>137</v>
      </c>
      <c r="BG89" t="s">
        <v>129</v>
      </c>
      <c r="BH89" t="s">
        <v>192</v>
      </c>
      <c r="BI89" t="s">
        <v>193</v>
      </c>
      <c r="BJ89" t="s">
        <v>132</v>
      </c>
      <c r="BK89" t="s">
        <v>139</v>
      </c>
      <c r="BL89" t="s">
        <v>139</v>
      </c>
      <c r="BM89" t="s">
        <v>132</v>
      </c>
      <c r="BN89" t="s">
        <v>132</v>
      </c>
      <c r="BO89" t="s">
        <v>139</v>
      </c>
      <c r="BP89" t="s">
        <v>135</v>
      </c>
      <c r="BQ89" t="s">
        <v>742</v>
      </c>
      <c r="BX89" t="s">
        <v>742</v>
      </c>
      <c r="BY89" t="s">
        <v>743</v>
      </c>
      <c r="BZ89" t="s">
        <v>744</v>
      </c>
      <c r="CA89" t="s">
        <v>745</v>
      </c>
      <c r="CB89">
        <v>30</v>
      </c>
      <c r="CC89" t="s">
        <v>176</v>
      </c>
      <c r="CH89" t="s">
        <v>105</v>
      </c>
      <c r="CJ89" t="s">
        <v>746</v>
      </c>
      <c r="CK89" t="s">
        <v>178</v>
      </c>
      <c r="CM89" t="s">
        <v>247</v>
      </c>
      <c r="CO89">
        <v>6</v>
      </c>
      <c r="CP89" t="s">
        <v>109</v>
      </c>
      <c r="CQ89" t="s">
        <v>747</v>
      </c>
      <c r="CR89" t="s">
        <v>181</v>
      </c>
      <c r="CS89" t="s">
        <v>151</v>
      </c>
      <c r="CT89" t="s">
        <v>151</v>
      </c>
      <c r="CV89" t="s">
        <v>219</v>
      </c>
      <c r="CW89" t="s">
        <v>153</v>
      </c>
      <c r="CY89" t="s">
        <v>154</v>
      </c>
      <c r="DA89" t="s">
        <v>156</v>
      </c>
      <c r="DB89" t="s">
        <v>151</v>
      </c>
      <c r="DD89" t="s">
        <v>156</v>
      </c>
      <c r="DE89" t="s">
        <v>93</v>
      </c>
      <c r="DF89" t="s">
        <v>748</v>
      </c>
      <c r="DG89" t="s">
        <v>151</v>
      </c>
      <c r="DH89" t="s">
        <v>160</v>
      </c>
    </row>
    <row r="90" spans="1:112" x14ac:dyDescent="0.3">
      <c r="A90" t="s">
        <v>749</v>
      </c>
      <c r="B90" t="s">
        <v>750</v>
      </c>
      <c r="C90" t="s">
        <v>116</v>
      </c>
      <c r="D90" t="s">
        <v>124</v>
      </c>
      <c r="E90" t="s">
        <v>119</v>
      </c>
      <c r="F90" t="s">
        <v>119</v>
      </c>
      <c r="G90" t="s">
        <v>215</v>
      </c>
      <c r="H90" t="s">
        <v>121</v>
      </c>
      <c r="I90" t="s">
        <v>122</v>
      </c>
      <c r="J90" t="s">
        <v>122</v>
      </c>
      <c r="K90" t="s">
        <v>122</v>
      </c>
      <c r="L90" t="s">
        <v>122</v>
      </c>
      <c r="M90" t="s">
        <v>123</v>
      </c>
      <c r="N90" t="s">
        <v>124</v>
      </c>
      <c r="O90" t="s">
        <v>119</v>
      </c>
      <c r="P90" t="s">
        <v>119</v>
      </c>
      <c r="Q90" t="s">
        <v>215</v>
      </c>
      <c r="R90" t="s">
        <v>123</v>
      </c>
      <c r="S90" t="s">
        <v>124</v>
      </c>
      <c r="T90" t="s">
        <v>119</v>
      </c>
      <c r="U90" t="s">
        <v>119</v>
      </c>
      <c r="V90" t="s">
        <v>215</v>
      </c>
      <c r="W90" t="s">
        <v>275</v>
      </c>
      <c r="X90" t="s">
        <v>124</v>
      </c>
      <c r="Y90" t="s">
        <v>119</v>
      </c>
      <c r="Z90" t="s">
        <v>119</v>
      </c>
      <c r="AA90" t="s">
        <v>215</v>
      </c>
      <c r="AB90" t="s">
        <v>126</v>
      </c>
      <c r="AC90" t="s">
        <v>167</v>
      </c>
      <c r="AD90" t="s">
        <v>136</v>
      </c>
      <c r="AE90" t="s">
        <v>129</v>
      </c>
      <c r="AF90" t="s">
        <v>130</v>
      </c>
      <c r="AG90" t="s">
        <v>168</v>
      </c>
      <c r="AH90" t="s">
        <v>132</v>
      </c>
      <c r="AI90" t="s">
        <v>133</v>
      </c>
      <c r="AJ90" t="s">
        <v>134</v>
      </c>
      <c r="AK90" t="s">
        <v>121</v>
      </c>
      <c r="AL90" t="s">
        <v>133</v>
      </c>
      <c r="AM90" t="s">
        <v>133</v>
      </c>
      <c r="AN90" t="s">
        <v>133</v>
      </c>
      <c r="AO90" t="s">
        <v>133</v>
      </c>
      <c r="AP90" t="s">
        <v>170</v>
      </c>
      <c r="AQ90" t="s">
        <v>167</v>
      </c>
      <c r="AR90" t="s">
        <v>137</v>
      </c>
      <c r="AS90" t="s">
        <v>129</v>
      </c>
      <c r="AT90" t="s">
        <v>130</v>
      </c>
      <c r="AU90" t="s">
        <v>168</v>
      </c>
      <c r="AV90" t="s">
        <v>135</v>
      </c>
      <c r="AW90" t="s">
        <v>170</v>
      </c>
      <c r="AX90" t="s">
        <v>167</v>
      </c>
      <c r="AY90" t="s">
        <v>137</v>
      </c>
      <c r="AZ90" t="s">
        <v>129</v>
      </c>
      <c r="BA90" t="s">
        <v>130</v>
      </c>
      <c r="BB90" t="s">
        <v>131</v>
      </c>
      <c r="BC90" t="s">
        <v>132</v>
      </c>
      <c r="BD90" t="s">
        <v>136</v>
      </c>
      <c r="BE90" t="s">
        <v>167</v>
      </c>
      <c r="BF90" t="s">
        <v>137</v>
      </c>
      <c r="BG90" t="s">
        <v>129</v>
      </c>
      <c r="BH90" t="s">
        <v>138</v>
      </c>
      <c r="BI90" t="s">
        <v>131</v>
      </c>
      <c r="BJ90" t="s">
        <v>132</v>
      </c>
      <c r="BK90" t="s">
        <v>139</v>
      </c>
      <c r="BL90" t="s">
        <v>132</v>
      </c>
      <c r="BM90" t="s">
        <v>132</v>
      </c>
      <c r="BN90" t="s">
        <v>139</v>
      </c>
      <c r="BO90" t="s">
        <v>132</v>
      </c>
      <c r="BP90" t="s">
        <v>139</v>
      </c>
      <c r="BQ90" t="s">
        <v>436</v>
      </c>
      <c r="BT90" t="s">
        <v>90</v>
      </c>
      <c r="BY90" t="s">
        <v>436</v>
      </c>
      <c r="BZ90" t="s">
        <v>436</v>
      </c>
      <c r="CA90" t="s">
        <v>436</v>
      </c>
      <c r="CB90">
        <v>4</v>
      </c>
      <c r="CC90" t="s">
        <v>244</v>
      </c>
      <c r="CF90" t="s">
        <v>103</v>
      </c>
      <c r="CJ90" t="s">
        <v>436</v>
      </c>
      <c r="CK90" t="s">
        <v>198</v>
      </c>
      <c r="CM90" t="s">
        <v>247</v>
      </c>
      <c r="CO90">
        <v>5</v>
      </c>
      <c r="CP90" t="s">
        <v>180</v>
      </c>
      <c r="CR90" t="s">
        <v>181</v>
      </c>
      <c r="CS90" t="s">
        <v>151</v>
      </c>
      <c r="CT90" t="s">
        <v>230</v>
      </c>
      <c r="CU90" t="s">
        <v>751</v>
      </c>
      <c r="CV90" t="s">
        <v>152</v>
      </c>
      <c r="CW90" t="s">
        <v>153</v>
      </c>
      <c r="CY90" t="s">
        <v>151</v>
      </c>
      <c r="DA90" t="s">
        <v>233</v>
      </c>
      <c r="DB90" t="s">
        <v>157</v>
      </c>
      <c r="DC90" t="s">
        <v>436</v>
      </c>
      <c r="DD90" t="s">
        <v>156</v>
      </c>
      <c r="DE90" t="s">
        <v>93</v>
      </c>
      <c r="DF90" t="s">
        <v>436</v>
      </c>
      <c r="DG90" t="s">
        <v>151</v>
      </c>
      <c r="DH90" t="s">
        <v>204</v>
      </c>
    </row>
    <row r="91" spans="1:112" x14ac:dyDescent="0.3">
      <c r="A91" t="s">
        <v>752</v>
      </c>
      <c r="B91" t="s">
        <v>753</v>
      </c>
    </row>
    <row r="92" spans="1:112" x14ac:dyDescent="0.3">
      <c r="A92" t="s">
        <v>447</v>
      </c>
      <c r="B92" t="s">
        <v>447</v>
      </c>
    </row>
    <row r="93" spans="1:112" x14ac:dyDescent="0.3">
      <c r="A93" t="s">
        <v>754</v>
      </c>
      <c r="B93" t="s">
        <v>755</v>
      </c>
      <c r="C93" t="s">
        <v>116</v>
      </c>
      <c r="D93" t="s">
        <v>117</v>
      </c>
      <c r="E93" t="s">
        <v>118</v>
      </c>
      <c r="F93" t="s">
        <v>119</v>
      </c>
      <c r="G93" t="s">
        <v>215</v>
      </c>
      <c r="H93" t="s">
        <v>121</v>
      </c>
      <c r="I93" t="s">
        <v>122</v>
      </c>
      <c r="J93" t="s">
        <v>125</v>
      </c>
      <c r="K93" t="s">
        <v>122</v>
      </c>
      <c r="L93" t="s">
        <v>122</v>
      </c>
      <c r="M93" t="s">
        <v>116</v>
      </c>
      <c r="N93" t="s">
        <v>117</v>
      </c>
      <c r="O93" t="s">
        <v>118</v>
      </c>
      <c r="P93" t="s">
        <v>119</v>
      </c>
      <c r="Q93" t="s">
        <v>215</v>
      </c>
      <c r="R93" t="s">
        <v>116</v>
      </c>
      <c r="S93" t="s">
        <v>117</v>
      </c>
      <c r="T93" t="s">
        <v>119</v>
      </c>
      <c r="U93" t="s">
        <v>119</v>
      </c>
      <c r="V93" t="s">
        <v>215</v>
      </c>
      <c r="W93" t="s">
        <v>121</v>
      </c>
      <c r="X93" t="s">
        <v>122</v>
      </c>
      <c r="Y93" t="s">
        <v>122</v>
      </c>
      <c r="Z93" t="s">
        <v>122</v>
      </c>
      <c r="AA93" t="s">
        <v>122</v>
      </c>
      <c r="AB93" t="s">
        <v>170</v>
      </c>
      <c r="AC93" t="s">
        <v>127</v>
      </c>
      <c r="AD93" t="s">
        <v>137</v>
      </c>
      <c r="AE93" t="s">
        <v>190</v>
      </c>
      <c r="AF93" t="s">
        <v>191</v>
      </c>
      <c r="AG93" t="s">
        <v>193</v>
      </c>
      <c r="AH93" t="s">
        <v>132</v>
      </c>
      <c r="AI93" t="s">
        <v>170</v>
      </c>
      <c r="AJ93" t="s">
        <v>127</v>
      </c>
      <c r="AK93" t="s">
        <v>137</v>
      </c>
      <c r="AL93" t="s">
        <v>190</v>
      </c>
      <c r="AM93" t="s">
        <v>191</v>
      </c>
      <c r="AN93" t="s">
        <v>193</v>
      </c>
      <c r="AO93" t="s">
        <v>132</v>
      </c>
      <c r="AP93" t="s">
        <v>170</v>
      </c>
      <c r="AQ93" t="s">
        <v>127</v>
      </c>
      <c r="AR93" t="s">
        <v>137</v>
      </c>
      <c r="AS93" t="s">
        <v>190</v>
      </c>
      <c r="AT93" t="s">
        <v>191</v>
      </c>
      <c r="AU93" t="s">
        <v>193</v>
      </c>
      <c r="AV93" t="s">
        <v>132</v>
      </c>
      <c r="AW93" t="s">
        <v>170</v>
      </c>
      <c r="AX93" t="s">
        <v>127</v>
      </c>
      <c r="AY93" t="s">
        <v>137</v>
      </c>
      <c r="AZ93" t="s">
        <v>190</v>
      </c>
      <c r="BA93" t="s">
        <v>130</v>
      </c>
      <c r="BB93" t="s">
        <v>193</v>
      </c>
      <c r="BC93" t="s">
        <v>132</v>
      </c>
      <c r="BD93" t="s">
        <v>136</v>
      </c>
      <c r="BE93" t="s">
        <v>127</v>
      </c>
      <c r="BF93" t="s">
        <v>137</v>
      </c>
      <c r="BG93" t="s">
        <v>129</v>
      </c>
      <c r="BH93" t="s">
        <v>192</v>
      </c>
      <c r="BI93" t="s">
        <v>193</v>
      </c>
      <c r="BJ93" t="s">
        <v>132</v>
      </c>
      <c r="BK93" t="s">
        <v>139</v>
      </c>
      <c r="BL93" t="s">
        <v>139</v>
      </c>
      <c r="BM93" t="s">
        <v>139</v>
      </c>
      <c r="BN93" t="s">
        <v>140</v>
      </c>
      <c r="BO93" t="s">
        <v>140</v>
      </c>
      <c r="BP93" t="s">
        <v>132</v>
      </c>
      <c r="BQ93" t="s">
        <v>756</v>
      </c>
      <c r="BU93" t="s">
        <v>91</v>
      </c>
      <c r="BV93" t="s">
        <v>92</v>
      </c>
      <c r="BY93" t="s">
        <v>757</v>
      </c>
      <c r="BZ93" t="s">
        <v>758</v>
      </c>
      <c r="CB93">
        <v>0</v>
      </c>
      <c r="CC93" t="s">
        <v>244</v>
      </c>
      <c r="CE93" t="s">
        <v>102</v>
      </c>
      <c r="CF93" t="s">
        <v>103</v>
      </c>
      <c r="CG93" t="s">
        <v>104</v>
      </c>
      <c r="CJ93" t="s">
        <v>759</v>
      </c>
      <c r="CK93" t="s">
        <v>146</v>
      </c>
      <c r="CM93" t="s">
        <v>247</v>
      </c>
      <c r="CO93">
        <v>5</v>
      </c>
      <c r="CP93" t="s">
        <v>180</v>
      </c>
      <c r="CR93" t="s">
        <v>181</v>
      </c>
      <c r="CS93" t="s">
        <v>151</v>
      </c>
      <c r="CT93" t="s">
        <v>151</v>
      </c>
      <c r="CV93" t="s">
        <v>152</v>
      </c>
      <c r="CW93" t="s">
        <v>153</v>
      </c>
      <c r="CY93" t="s">
        <v>154</v>
      </c>
      <c r="CZ93" t="s">
        <v>760</v>
      </c>
      <c r="DA93" t="s">
        <v>156</v>
      </c>
      <c r="DB93" t="s">
        <v>157</v>
      </c>
      <c r="DC93" t="s">
        <v>761</v>
      </c>
      <c r="DD93" t="s">
        <v>156</v>
      </c>
      <c r="DE93" t="s">
        <v>93</v>
      </c>
      <c r="DF93" t="s">
        <v>762</v>
      </c>
      <c r="DG93" t="s">
        <v>151</v>
      </c>
      <c r="DH93" t="s">
        <v>160</v>
      </c>
    </row>
    <row r="94" spans="1:112" x14ac:dyDescent="0.3">
      <c r="A94" t="s">
        <v>763</v>
      </c>
      <c r="B94" t="s">
        <v>764</v>
      </c>
      <c r="C94" t="s">
        <v>116</v>
      </c>
      <c r="D94" t="s">
        <v>117</v>
      </c>
      <c r="E94" t="s">
        <v>119</v>
      </c>
      <c r="F94" t="s">
        <v>119</v>
      </c>
      <c r="G94" t="s">
        <v>120</v>
      </c>
      <c r="H94" t="s">
        <v>121</v>
      </c>
      <c r="I94" t="s">
        <v>122</v>
      </c>
      <c r="J94" t="s">
        <v>122</v>
      </c>
      <c r="K94" t="s">
        <v>122</v>
      </c>
      <c r="L94" t="s">
        <v>122</v>
      </c>
      <c r="M94" t="s">
        <v>116</v>
      </c>
      <c r="N94" t="s">
        <v>117</v>
      </c>
      <c r="O94" t="s">
        <v>119</v>
      </c>
      <c r="P94" t="s">
        <v>119</v>
      </c>
      <c r="Q94" t="s">
        <v>120</v>
      </c>
      <c r="R94" t="s">
        <v>116</v>
      </c>
      <c r="S94" t="s">
        <v>117</v>
      </c>
      <c r="T94" t="s">
        <v>119</v>
      </c>
      <c r="U94" t="s">
        <v>119</v>
      </c>
      <c r="V94" t="s">
        <v>120</v>
      </c>
      <c r="W94" t="s">
        <v>116</v>
      </c>
      <c r="X94" t="s">
        <v>117</v>
      </c>
      <c r="Y94" t="s">
        <v>119</v>
      </c>
      <c r="Z94" t="s">
        <v>119</v>
      </c>
      <c r="AA94" t="s">
        <v>215</v>
      </c>
      <c r="AB94" t="s">
        <v>126</v>
      </c>
      <c r="AC94" t="s">
        <v>127</v>
      </c>
      <c r="AD94" t="s">
        <v>136</v>
      </c>
      <c r="AE94" t="s">
        <v>171</v>
      </c>
      <c r="AF94" t="s">
        <v>130</v>
      </c>
      <c r="AG94" t="s">
        <v>193</v>
      </c>
      <c r="AH94" t="s">
        <v>169</v>
      </c>
      <c r="AI94" t="s">
        <v>136</v>
      </c>
      <c r="AJ94" t="s">
        <v>172</v>
      </c>
      <c r="AK94" t="s">
        <v>137</v>
      </c>
      <c r="AL94" t="s">
        <v>129</v>
      </c>
      <c r="AM94" t="s">
        <v>138</v>
      </c>
      <c r="AN94" t="s">
        <v>193</v>
      </c>
      <c r="AO94" t="s">
        <v>169</v>
      </c>
      <c r="AP94" t="s">
        <v>170</v>
      </c>
      <c r="AQ94" t="s">
        <v>127</v>
      </c>
      <c r="AR94" t="s">
        <v>136</v>
      </c>
      <c r="AS94" t="s">
        <v>129</v>
      </c>
      <c r="AT94" t="s">
        <v>130</v>
      </c>
      <c r="AU94" t="s">
        <v>193</v>
      </c>
      <c r="AV94" t="s">
        <v>169</v>
      </c>
      <c r="AW94" t="s">
        <v>136</v>
      </c>
      <c r="AX94" t="s">
        <v>127</v>
      </c>
      <c r="AY94" t="s">
        <v>137</v>
      </c>
      <c r="AZ94" t="s">
        <v>129</v>
      </c>
      <c r="BA94" t="s">
        <v>130</v>
      </c>
      <c r="BB94" t="s">
        <v>193</v>
      </c>
      <c r="BC94" t="s">
        <v>169</v>
      </c>
      <c r="BD94" t="s">
        <v>136</v>
      </c>
      <c r="BE94" t="s">
        <v>172</v>
      </c>
      <c r="BF94" t="s">
        <v>137</v>
      </c>
      <c r="BG94" t="s">
        <v>129</v>
      </c>
      <c r="BH94" t="s">
        <v>138</v>
      </c>
      <c r="BI94" t="s">
        <v>193</v>
      </c>
      <c r="BJ94" t="s">
        <v>135</v>
      </c>
      <c r="BK94" t="s">
        <v>132</v>
      </c>
      <c r="BL94" t="s">
        <v>139</v>
      </c>
      <c r="BM94" t="s">
        <v>132</v>
      </c>
      <c r="BN94" t="s">
        <v>135</v>
      </c>
      <c r="BO94" t="s">
        <v>135</v>
      </c>
      <c r="BP94" t="s">
        <v>140</v>
      </c>
      <c r="BQ94" t="s">
        <v>765</v>
      </c>
      <c r="BU94" t="s">
        <v>91</v>
      </c>
      <c r="BV94" t="s">
        <v>92</v>
      </c>
      <c r="BX94" t="s">
        <v>766</v>
      </c>
      <c r="BY94" t="s">
        <v>767</v>
      </c>
      <c r="BZ94" t="s">
        <v>768</v>
      </c>
      <c r="CA94" t="s">
        <v>769</v>
      </c>
      <c r="CB94">
        <v>20</v>
      </c>
      <c r="CC94" t="s">
        <v>143</v>
      </c>
      <c r="CF94" t="s">
        <v>103</v>
      </c>
      <c r="CH94" t="s">
        <v>105</v>
      </c>
      <c r="CJ94" t="s">
        <v>770</v>
      </c>
      <c r="CK94" t="s">
        <v>107</v>
      </c>
      <c r="CL94" t="s">
        <v>771</v>
      </c>
      <c r="CM94" t="s">
        <v>147</v>
      </c>
      <c r="CN94" t="s">
        <v>772</v>
      </c>
      <c r="CO94">
        <v>5</v>
      </c>
      <c r="CP94" t="s">
        <v>180</v>
      </c>
      <c r="CR94" t="s">
        <v>181</v>
      </c>
      <c r="CS94" t="s">
        <v>151</v>
      </c>
      <c r="CT94" t="s">
        <v>230</v>
      </c>
      <c r="CU94" t="s">
        <v>773</v>
      </c>
      <c r="CV94" t="s">
        <v>139</v>
      </c>
      <c r="CW94" t="s">
        <v>153</v>
      </c>
      <c r="CY94" t="s">
        <v>151</v>
      </c>
      <c r="DA94" t="s">
        <v>156</v>
      </c>
      <c r="DB94" t="s">
        <v>157</v>
      </c>
      <c r="DC94" t="s">
        <v>774</v>
      </c>
      <c r="DD94" t="s">
        <v>156</v>
      </c>
      <c r="DE94" t="s">
        <v>93</v>
      </c>
      <c r="DF94" t="s">
        <v>262</v>
      </c>
      <c r="DG94" t="s">
        <v>156</v>
      </c>
      <c r="DH94" t="s">
        <v>160</v>
      </c>
    </row>
    <row r="95" spans="1:112" x14ac:dyDescent="0.3">
      <c r="A95" t="s">
        <v>775</v>
      </c>
      <c r="B95" t="s">
        <v>776</v>
      </c>
      <c r="C95" t="s">
        <v>116</v>
      </c>
      <c r="D95" t="s">
        <v>188</v>
      </c>
      <c r="E95" t="s">
        <v>118</v>
      </c>
      <c r="F95" t="s">
        <v>118</v>
      </c>
      <c r="G95" t="s">
        <v>120</v>
      </c>
      <c r="H95" t="s">
        <v>116</v>
      </c>
      <c r="I95" t="s">
        <v>117</v>
      </c>
      <c r="J95" t="s">
        <v>119</v>
      </c>
      <c r="K95" t="s">
        <v>119</v>
      </c>
      <c r="L95" t="s">
        <v>216</v>
      </c>
      <c r="M95" t="s">
        <v>116</v>
      </c>
      <c r="N95" t="s">
        <v>188</v>
      </c>
      <c r="O95" t="s">
        <v>118</v>
      </c>
      <c r="P95" t="s">
        <v>119</v>
      </c>
      <c r="Q95" t="s">
        <v>120</v>
      </c>
      <c r="R95" t="s">
        <v>116</v>
      </c>
      <c r="S95" t="s">
        <v>188</v>
      </c>
      <c r="T95" t="s">
        <v>119</v>
      </c>
      <c r="U95" t="s">
        <v>119</v>
      </c>
      <c r="V95" t="s">
        <v>120</v>
      </c>
      <c r="W95" t="s">
        <v>116</v>
      </c>
      <c r="X95" t="s">
        <v>188</v>
      </c>
      <c r="Y95" t="s">
        <v>119</v>
      </c>
      <c r="Z95" t="s">
        <v>119</v>
      </c>
      <c r="AA95" t="s">
        <v>215</v>
      </c>
      <c r="AB95" t="s">
        <v>126</v>
      </c>
      <c r="AC95" t="s">
        <v>189</v>
      </c>
      <c r="AD95" t="s">
        <v>128</v>
      </c>
      <c r="AE95" t="s">
        <v>190</v>
      </c>
      <c r="AF95" t="s">
        <v>138</v>
      </c>
      <c r="AG95" t="s">
        <v>168</v>
      </c>
      <c r="AH95" t="s">
        <v>135</v>
      </c>
      <c r="AI95" t="s">
        <v>126</v>
      </c>
      <c r="AJ95" t="s">
        <v>189</v>
      </c>
      <c r="AK95" t="s">
        <v>128</v>
      </c>
      <c r="AL95" t="s">
        <v>190</v>
      </c>
      <c r="AM95" t="s">
        <v>138</v>
      </c>
      <c r="AN95" t="s">
        <v>168</v>
      </c>
      <c r="AO95" t="s">
        <v>135</v>
      </c>
      <c r="AP95" t="s">
        <v>126</v>
      </c>
      <c r="AQ95" t="s">
        <v>189</v>
      </c>
      <c r="AR95" t="s">
        <v>128</v>
      </c>
      <c r="AS95" t="s">
        <v>190</v>
      </c>
      <c r="AT95" t="s">
        <v>138</v>
      </c>
      <c r="AU95" t="s">
        <v>168</v>
      </c>
      <c r="AV95" t="s">
        <v>135</v>
      </c>
      <c r="AW95" t="s">
        <v>170</v>
      </c>
      <c r="AX95" t="s">
        <v>127</v>
      </c>
      <c r="AY95" t="s">
        <v>136</v>
      </c>
      <c r="AZ95" t="s">
        <v>190</v>
      </c>
      <c r="BA95" t="s">
        <v>138</v>
      </c>
      <c r="BB95" t="s">
        <v>168</v>
      </c>
      <c r="BC95" t="s">
        <v>135</v>
      </c>
      <c r="BD95" t="s">
        <v>136</v>
      </c>
      <c r="BE95" t="s">
        <v>167</v>
      </c>
      <c r="BF95" t="s">
        <v>137</v>
      </c>
      <c r="BG95" t="s">
        <v>129</v>
      </c>
      <c r="BH95" t="s">
        <v>138</v>
      </c>
      <c r="BI95" t="s">
        <v>193</v>
      </c>
      <c r="BJ95" t="s">
        <v>135</v>
      </c>
      <c r="BK95" t="s">
        <v>132</v>
      </c>
      <c r="BL95" t="s">
        <v>139</v>
      </c>
      <c r="BM95" t="s">
        <v>135</v>
      </c>
      <c r="BN95" t="s">
        <v>135</v>
      </c>
      <c r="BO95" t="s">
        <v>139</v>
      </c>
      <c r="BP95" t="s">
        <v>140</v>
      </c>
      <c r="BQ95" t="s">
        <v>777</v>
      </c>
      <c r="BT95" t="s">
        <v>90</v>
      </c>
      <c r="BU95" t="s">
        <v>91</v>
      </c>
      <c r="BX95" t="s">
        <v>777</v>
      </c>
      <c r="BY95" t="s">
        <v>778</v>
      </c>
      <c r="BZ95" t="s">
        <v>777</v>
      </c>
      <c r="CA95" t="s">
        <v>777</v>
      </c>
      <c r="CB95">
        <v>10</v>
      </c>
      <c r="CC95" t="s">
        <v>176</v>
      </c>
      <c r="CE95" t="s">
        <v>102</v>
      </c>
      <c r="CF95" t="s">
        <v>103</v>
      </c>
      <c r="CG95" t="s">
        <v>104</v>
      </c>
      <c r="CI95" t="s">
        <v>777</v>
      </c>
      <c r="CJ95" t="s">
        <v>779</v>
      </c>
      <c r="CK95" t="s">
        <v>107</v>
      </c>
      <c r="CL95" t="s">
        <v>777</v>
      </c>
      <c r="CM95" t="s">
        <v>147</v>
      </c>
      <c r="CN95" t="s">
        <v>780</v>
      </c>
      <c r="CO95">
        <v>9</v>
      </c>
      <c r="CP95" t="s">
        <v>109</v>
      </c>
      <c r="CQ95" t="s">
        <v>781</v>
      </c>
      <c r="CR95" t="s">
        <v>181</v>
      </c>
      <c r="CS95" t="s">
        <v>151</v>
      </c>
      <c r="CT95" t="s">
        <v>156</v>
      </c>
      <c r="CU95" t="s">
        <v>777</v>
      </c>
      <c r="CV95" t="s">
        <v>152</v>
      </c>
      <c r="CW95" t="s">
        <v>153</v>
      </c>
      <c r="CY95" t="s">
        <v>151</v>
      </c>
      <c r="DA95" t="s">
        <v>156</v>
      </c>
      <c r="DB95" t="s">
        <v>157</v>
      </c>
      <c r="DC95" t="s">
        <v>782</v>
      </c>
      <c r="DD95" t="s">
        <v>156</v>
      </c>
      <c r="DE95" t="s">
        <v>93</v>
      </c>
      <c r="DF95" t="s">
        <v>777</v>
      </c>
      <c r="DG95" t="s">
        <v>156</v>
      </c>
      <c r="DH95" t="s">
        <v>160</v>
      </c>
    </row>
    <row r="96" spans="1:112" x14ac:dyDescent="0.3">
      <c r="A96" t="s">
        <v>783</v>
      </c>
      <c r="B96" t="s">
        <v>784</v>
      </c>
    </row>
    <row r="97" spans="1:112" x14ac:dyDescent="0.3">
      <c r="A97" t="s">
        <v>785</v>
      </c>
      <c r="B97" t="s">
        <v>786</v>
      </c>
    </row>
    <row r="98" spans="1:112" x14ac:dyDescent="0.3">
      <c r="A98" t="s">
        <v>787</v>
      </c>
      <c r="B98" t="s">
        <v>788</v>
      </c>
    </row>
    <row r="99" spans="1:112" x14ac:dyDescent="0.3">
      <c r="A99" t="s">
        <v>789</v>
      </c>
      <c r="B99" t="s">
        <v>790</v>
      </c>
      <c r="C99" t="s">
        <v>116</v>
      </c>
      <c r="D99" t="s">
        <v>117</v>
      </c>
      <c r="E99" t="s">
        <v>119</v>
      </c>
      <c r="F99" t="s">
        <v>119</v>
      </c>
      <c r="G99" t="s">
        <v>216</v>
      </c>
      <c r="H99" t="s">
        <v>121</v>
      </c>
      <c r="I99" t="s">
        <v>122</v>
      </c>
      <c r="J99" t="s">
        <v>122</v>
      </c>
      <c r="K99" t="s">
        <v>122</v>
      </c>
      <c r="L99" t="s">
        <v>122</v>
      </c>
      <c r="M99" t="s">
        <v>116</v>
      </c>
      <c r="N99" t="s">
        <v>117</v>
      </c>
      <c r="O99" t="s">
        <v>119</v>
      </c>
      <c r="P99" t="s">
        <v>119</v>
      </c>
      <c r="Q99" t="s">
        <v>120</v>
      </c>
      <c r="R99" t="s">
        <v>116</v>
      </c>
      <c r="S99" t="s">
        <v>124</v>
      </c>
      <c r="T99" t="s">
        <v>119</v>
      </c>
      <c r="U99" t="s">
        <v>119</v>
      </c>
      <c r="V99" t="s">
        <v>216</v>
      </c>
      <c r="W99" t="s">
        <v>275</v>
      </c>
      <c r="X99" t="s">
        <v>124</v>
      </c>
      <c r="Y99" t="s">
        <v>125</v>
      </c>
      <c r="Z99" t="s">
        <v>239</v>
      </c>
      <c r="AA99" t="s">
        <v>265</v>
      </c>
      <c r="AB99" t="s">
        <v>126</v>
      </c>
      <c r="AC99" t="s">
        <v>127</v>
      </c>
      <c r="AD99" t="s">
        <v>128</v>
      </c>
      <c r="AE99" t="s">
        <v>171</v>
      </c>
      <c r="AF99" t="s">
        <v>191</v>
      </c>
      <c r="AG99" t="s">
        <v>131</v>
      </c>
      <c r="AH99" t="s">
        <v>132</v>
      </c>
      <c r="AI99" t="s">
        <v>133</v>
      </c>
      <c r="AJ99" t="s">
        <v>134</v>
      </c>
      <c r="AK99" t="s">
        <v>121</v>
      </c>
      <c r="AL99" t="s">
        <v>133</v>
      </c>
      <c r="AM99" t="s">
        <v>133</v>
      </c>
      <c r="AN99" t="s">
        <v>133</v>
      </c>
      <c r="AO99" t="s">
        <v>133</v>
      </c>
      <c r="AP99" t="s">
        <v>126</v>
      </c>
      <c r="AQ99" t="s">
        <v>127</v>
      </c>
      <c r="AR99" t="s">
        <v>136</v>
      </c>
      <c r="AS99" t="s">
        <v>129</v>
      </c>
      <c r="AT99" t="s">
        <v>191</v>
      </c>
      <c r="AU99" t="s">
        <v>131</v>
      </c>
      <c r="AV99" t="s">
        <v>132</v>
      </c>
      <c r="AW99" t="s">
        <v>170</v>
      </c>
      <c r="AX99" t="s">
        <v>167</v>
      </c>
      <c r="AY99" t="s">
        <v>136</v>
      </c>
      <c r="AZ99" t="s">
        <v>129</v>
      </c>
      <c r="BA99" t="s">
        <v>191</v>
      </c>
      <c r="BB99" t="s">
        <v>131</v>
      </c>
      <c r="BC99" t="s">
        <v>132</v>
      </c>
      <c r="BD99" t="s">
        <v>136</v>
      </c>
      <c r="BE99" t="s">
        <v>167</v>
      </c>
      <c r="BF99" t="s">
        <v>136</v>
      </c>
      <c r="BG99" t="s">
        <v>129</v>
      </c>
      <c r="BH99" t="s">
        <v>138</v>
      </c>
      <c r="BI99" t="s">
        <v>193</v>
      </c>
      <c r="BJ99" t="s">
        <v>135</v>
      </c>
      <c r="BK99" t="s">
        <v>132</v>
      </c>
      <c r="BL99" t="s">
        <v>139</v>
      </c>
      <c r="BM99" t="s">
        <v>132</v>
      </c>
      <c r="BN99" t="s">
        <v>135</v>
      </c>
      <c r="BO99" t="s">
        <v>132</v>
      </c>
      <c r="BP99" t="s">
        <v>139</v>
      </c>
      <c r="BW99" t="s">
        <v>95</v>
      </c>
      <c r="BY99" t="s">
        <v>791</v>
      </c>
      <c r="BZ99" t="s">
        <v>792</v>
      </c>
      <c r="CA99" t="s">
        <v>793</v>
      </c>
      <c r="CB99">
        <v>10</v>
      </c>
      <c r="CC99" t="s">
        <v>244</v>
      </c>
      <c r="CF99" t="s">
        <v>103</v>
      </c>
      <c r="CG99" t="s">
        <v>104</v>
      </c>
      <c r="CJ99" t="s">
        <v>794</v>
      </c>
      <c r="CK99" t="s">
        <v>198</v>
      </c>
      <c r="CM99" t="s">
        <v>147</v>
      </c>
      <c r="CN99" t="s">
        <v>795</v>
      </c>
      <c r="CO99">
        <v>5</v>
      </c>
      <c r="CP99" t="s">
        <v>109</v>
      </c>
      <c r="CQ99" t="s">
        <v>796</v>
      </c>
      <c r="CR99" t="s">
        <v>181</v>
      </c>
      <c r="CS99" t="s">
        <v>151</v>
      </c>
      <c r="CT99" t="s">
        <v>151</v>
      </c>
      <c r="CV99" t="s">
        <v>152</v>
      </c>
      <c r="CW99" t="s">
        <v>200</v>
      </c>
      <c r="CY99" t="s">
        <v>151</v>
      </c>
      <c r="DA99" t="s">
        <v>211</v>
      </c>
      <c r="DB99" t="s">
        <v>157</v>
      </c>
      <c r="DD99" t="s">
        <v>156</v>
      </c>
      <c r="DE99" t="s">
        <v>93</v>
      </c>
      <c r="DF99" t="s">
        <v>349</v>
      </c>
      <c r="DG99" t="s">
        <v>156</v>
      </c>
      <c r="DH99" t="s">
        <v>160</v>
      </c>
    </row>
    <row r="100" spans="1:112" x14ac:dyDescent="0.3">
      <c r="A100" t="s">
        <v>797</v>
      </c>
      <c r="B100" t="s">
        <v>798</v>
      </c>
    </row>
    <row r="101" spans="1:112" x14ac:dyDescent="0.3">
      <c r="A101" t="s">
        <v>799</v>
      </c>
      <c r="B101" t="s">
        <v>800</v>
      </c>
      <c r="C101" t="s">
        <v>116</v>
      </c>
      <c r="D101" t="s">
        <v>117</v>
      </c>
      <c r="E101" t="s">
        <v>119</v>
      </c>
      <c r="F101" t="s">
        <v>119</v>
      </c>
      <c r="G101" t="s">
        <v>215</v>
      </c>
      <c r="H101" t="s">
        <v>275</v>
      </c>
      <c r="I101" t="s">
        <v>139</v>
      </c>
      <c r="J101" t="s">
        <v>119</v>
      </c>
      <c r="K101" t="s">
        <v>239</v>
      </c>
      <c r="L101" t="s">
        <v>265</v>
      </c>
      <c r="M101" t="s">
        <v>116</v>
      </c>
      <c r="N101" t="s">
        <v>117</v>
      </c>
      <c r="O101" t="s">
        <v>119</v>
      </c>
      <c r="P101" t="s">
        <v>119</v>
      </c>
      <c r="Q101" t="s">
        <v>215</v>
      </c>
      <c r="R101" t="s">
        <v>116</v>
      </c>
      <c r="S101" t="s">
        <v>117</v>
      </c>
      <c r="T101" t="s">
        <v>119</v>
      </c>
      <c r="U101" t="s">
        <v>239</v>
      </c>
      <c r="V101" t="s">
        <v>265</v>
      </c>
      <c r="W101" t="s">
        <v>116</v>
      </c>
      <c r="X101" t="s">
        <v>117</v>
      </c>
      <c r="Y101" t="s">
        <v>119</v>
      </c>
      <c r="Z101" t="s">
        <v>239</v>
      </c>
      <c r="AA101" t="s">
        <v>265</v>
      </c>
      <c r="AB101" t="s">
        <v>170</v>
      </c>
      <c r="AC101" t="s">
        <v>127</v>
      </c>
      <c r="AD101" t="s">
        <v>137</v>
      </c>
      <c r="AE101" t="s">
        <v>171</v>
      </c>
      <c r="AF101" t="s">
        <v>138</v>
      </c>
      <c r="AG101" t="s">
        <v>131</v>
      </c>
      <c r="AH101" t="s">
        <v>132</v>
      </c>
      <c r="AI101" t="s">
        <v>170</v>
      </c>
      <c r="AJ101" t="s">
        <v>127</v>
      </c>
      <c r="AK101" t="s">
        <v>137</v>
      </c>
      <c r="AL101" t="s">
        <v>171</v>
      </c>
      <c r="AM101" t="s">
        <v>138</v>
      </c>
      <c r="AN101" t="s">
        <v>131</v>
      </c>
      <c r="AO101" t="s">
        <v>169</v>
      </c>
      <c r="AP101" t="s">
        <v>170</v>
      </c>
      <c r="AQ101" t="s">
        <v>127</v>
      </c>
      <c r="AR101" t="s">
        <v>137</v>
      </c>
      <c r="AS101" t="s">
        <v>171</v>
      </c>
      <c r="AT101" t="s">
        <v>138</v>
      </c>
      <c r="AU101" t="s">
        <v>131</v>
      </c>
      <c r="AV101" t="s">
        <v>132</v>
      </c>
      <c r="AW101" t="s">
        <v>170</v>
      </c>
      <c r="AX101" t="s">
        <v>127</v>
      </c>
      <c r="AY101" t="s">
        <v>137</v>
      </c>
      <c r="AZ101" t="s">
        <v>171</v>
      </c>
      <c r="BA101" t="s">
        <v>138</v>
      </c>
      <c r="BB101" t="s">
        <v>131</v>
      </c>
      <c r="BC101" t="s">
        <v>169</v>
      </c>
      <c r="BD101" t="s">
        <v>170</v>
      </c>
      <c r="BE101" t="s">
        <v>167</v>
      </c>
      <c r="BF101" t="s">
        <v>137</v>
      </c>
      <c r="BG101" t="s">
        <v>171</v>
      </c>
      <c r="BH101" t="s">
        <v>138</v>
      </c>
      <c r="BI101" t="s">
        <v>131</v>
      </c>
      <c r="BJ101" t="s">
        <v>132</v>
      </c>
      <c r="BK101" t="s">
        <v>132</v>
      </c>
      <c r="BL101" t="s">
        <v>132</v>
      </c>
      <c r="BM101" t="s">
        <v>132</v>
      </c>
      <c r="BN101" t="s">
        <v>135</v>
      </c>
      <c r="BO101" t="s">
        <v>135</v>
      </c>
      <c r="BP101" t="s">
        <v>139</v>
      </c>
      <c r="BQ101" t="s">
        <v>436</v>
      </c>
      <c r="BT101" t="s">
        <v>90</v>
      </c>
      <c r="BU101" t="s">
        <v>91</v>
      </c>
      <c r="BV101" t="s">
        <v>92</v>
      </c>
      <c r="BY101" t="s">
        <v>436</v>
      </c>
      <c r="BZ101" t="s">
        <v>436</v>
      </c>
      <c r="CA101" t="s">
        <v>436</v>
      </c>
      <c r="CB101">
        <v>8</v>
      </c>
      <c r="CC101" t="s">
        <v>143</v>
      </c>
      <c r="CF101" t="s">
        <v>103</v>
      </c>
      <c r="CG101" t="s">
        <v>104</v>
      </c>
      <c r="CH101" t="s">
        <v>105</v>
      </c>
      <c r="CJ101" t="s">
        <v>436</v>
      </c>
      <c r="CK101" t="s">
        <v>178</v>
      </c>
      <c r="CM101" t="s">
        <v>147</v>
      </c>
      <c r="CN101" t="s">
        <v>801</v>
      </c>
      <c r="CO101">
        <v>6</v>
      </c>
      <c r="CP101" t="s">
        <v>109</v>
      </c>
      <c r="CQ101" t="s">
        <v>802</v>
      </c>
      <c r="CR101" t="s">
        <v>181</v>
      </c>
      <c r="CS101" t="s">
        <v>151</v>
      </c>
      <c r="CT101" t="s">
        <v>151</v>
      </c>
      <c r="CV101" t="s">
        <v>368</v>
      </c>
      <c r="CW101" t="s">
        <v>153</v>
      </c>
      <c r="CY101" t="s">
        <v>151</v>
      </c>
      <c r="DA101" t="s">
        <v>156</v>
      </c>
      <c r="DB101" t="s">
        <v>151</v>
      </c>
      <c r="DD101" t="s">
        <v>156</v>
      </c>
      <c r="DE101" t="s">
        <v>93</v>
      </c>
      <c r="DF101" t="s">
        <v>450</v>
      </c>
      <c r="DG101" t="s">
        <v>156</v>
      </c>
      <c r="DH101" t="s">
        <v>160</v>
      </c>
    </row>
    <row r="102" spans="1:112" x14ac:dyDescent="0.3">
      <c r="A102" t="s">
        <v>803</v>
      </c>
      <c r="B102" t="s">
        <v>804</v>
      </c>
    </row>
    <row r="103" spans="1:112" x14ac:dyDescent="0.3">
      <c r="A103" t="s">
        <v>805</v>
      </c>
      <c r="B103" t="s">
        <v>805</v>
      </c>
      <c r="BK103" t="s">
        <v>140</v>
      </c>
      <c r="BL103" t="s">
        <v>135</v>
      </c>
      <c r="BM103" t="s">
        <v>135</v>
      </c>
      <c r="BN103" t="s">
        <v>132</v>
      </c>
      <c r="BO103" t="s">
        <v>139</v>
      </c>
      <c r="BP10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Sređena baza</vt:lpstr>
      <vt:lpstr>Rezultati ankete</vt:lpstr>
      <vt:lpstr>Originalna baza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PyExcelerate</dc:creator>
  <cp:lastModifiedBy>RGZ</cp:lastModifiedBy>
  <cp:lastPrinted>2022-05-20T00:47:23Z</cp:lastPrinted>
  <dcterms:created xsi:type="dcterms:W3CDTF">2021-07-20T14:59:00Z</dcterms:created>
  <dcterms:modified xsi:type="dcterms:W3CDTF">2022-05-20T00:47:42Z</dcterms:modified>
</cp:coreProperties>
</file>